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eLivro" defaultThemeVersion="153222"/>
  <mc:AlternateContent xmlns:mc="http://schemas.openxmlformats.org/markup-compatibility/2006">
    <mc:Choice Requires="x15">
      <x15ac:absPath xmlns:x15ac="http://schemas.microsoft.com/office/spreadsheetml/2010/11/ac" url="C:\Users\Carlos Carvalho\Desktop\Kart Leaderboard 2015\"/>
    </mc:Choice>
  </mc:AlternateContent>
  <bookViews>
    <workbookView xWindow="0" yWindow="0" windowWidth="28800" windowHeight="11835" tabRatio="870" activeTab="5"/>
  </bookViews>
  <sheets>
    <sheet name="Classificação" sheetId="26" r:id="rId1"/>
    <sheet name="Interlagos Kart 3" sheetId="2" r:id="rId2"/>
    <sheet name="Londrina Kart 1" sheetId="27" r:id="rId3"/>
    <sheet name="Ortona Kart 1" sheetId="28" r:id="rId4"/>
    <sheet name="Floripa Kart 4" sheetId="29" r:id="rId5"/>
    <sheet name="Granja Viana 1" sheetId="30" r:id="rId6"/>
    <sheet name="Londrina Kart 2" sheetId="31" r:id="rId7"/>
    <sheet name="Interlagos Kart 1" sheetId="32" r:id="rId8"/>
    <sheet name="Braga Kart 1" sheetId="33" r:id="rId9"/>
    <sheet name="Inscritos" sheetId="22" state="hidden" r:id="rId10"/>
    <sheet name="Config" sheetId="19" state="hidden" r:id="rId11"/>
  </sheets>
  <definedNames>
    <definedName name="_xlnm.Print_Area" localSheetId="0">Classificação!$A$1:$J$56</definedName>
    <definedName name="_xlnm.Print_Area" localSheetId="1">'Interlagos Kart 3'!$A$1:$K$43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6" l="1"/>
  <c r="G21" i="26"/>
  <c r="H21" i="26"/>
  <c r="I21" i="26"/>
  <c r="J21" i="26"/>
  <c r="K21" i="26"/>
  <c r="L21" i="26"/>
  <c r="M21" i="26"/>
  <c r="F22" i="26"/>
  <c r="G22" i="26"/>
  <c r="H22" i="26"/>
  <c r="I22" i="26"/>
  <c r="J22" i="26"/>
  <c r="K22" i="26"/>
  <c r="L22" i="26"/>
  <c r="M22" i="26"/>
  <c r="F23" i="26"/>
  <c r="G23" i="26"/>
  <c r="H23" i="26"/>
  <c r="I23" i="26"/>
  <c r="J23" i="26"/>
  <c r="K23" i="26"/>
  <c r="L23" i="26"/>
  <c r="M23" i="26"/>
  <c r="F24" i="26"/>
  <c r="G24" i="26"/>
  <c r="H24" i="26"/>
  <c r="I24" i="26"/>
  <c r="J24" i="26"/>
  <c r="K24" i="26"/>
  <c r="L24" i="26"/>
  <c r="M24" i="26"/>
  <c r="F25" i="26"/>
  <c r="G25" i="26"/>
  <c r="H25" i="26"/>
  <c r="I25" i="26"/>
  <c r="J25" i="26"/>
  <c r="K25" i="26"/>
  <c r="L25" i="26"/>
  <c r="M25" i="26"/>
  <c r="F26" i="26"/>
  <c r="G26" i="26"/>
  <c r="H26" i="26"/>
  <c r="I26" i="26"/>
  <c r="J26" i="26"/>
  <c r="K26" i="26"/>
  <c r="L26" i="26"/>
  <c r="M26" i="26"/>
  <c r="F27" i="26"/>
  <c r="G27" i="26"/>
  <c r="H27" i="26"/>
  <c r="I27" i="26"/>
  <c r="J27" i="26"/>
  <c r="K27" i="26"/>
  <c r="L27" i="26"/>
  <c r="M27" i="26"/>
  <c r="F28" i="26"/>
  <c r="G28" i="26"/>
  <c r="H28" i="26"/>
  <c r="I28" i="26"/>
  <c r="J28" i="26"/>
  <c r="K28" i="26"/>
  <c r="L28" i="26"/>
  <c r="M28" i="26"/>
  <c r="F29" i="26"/>
  <c r="G29" i="26"/>
  <c r="H29" i="26"/>
  <c r="I29" i="26"/>
  <c r="J29" i="26"/>
  <c r="K29" i="26"/>
  <c r="L29" i="26"/>
  <c r="M29" i="26"/>
  <c r="F30" i="26"/>
  <c r="G30" i="26"/>
  <c r="H30" i="26"/>
  <c r="I30" i="26"/>
  <c r="J30" i="26"/>
  <c r="K30" i="26"/>
  <c r="L30" i="26"/>
  <c r="M30" i="26"/>
  <c r="F31" i="26"/>
  <c r="G31" i="26"/>
  <c r="H31" i="26"/>
  <c r="I31" i="26"/>
  <c r="J31" i="26"/>
  <c r="K31" i="26"/>
  <c r="L31" i="26"/>
  <c r="M31" i="26"/>
  <c r="F32" i="26"/>
  <c r="G32" i="26"/>
  <c r="H32" i="26"/>
  <c r="I32" i="26"/>
  <c r="J32" i="26"/>
  <c r="K32" i="26"/>
  <c r="L32" i="26"/>
  <c r="M32" i="26"/>
  <c r="F33" i="26"/>
  <c r="G33" i="26"/>
  <c r="H33" i="26"/>
  <c r="I33" i="26"/>
  <c r="J33" i="26"/>
  <c r="K33" i="26"/>
  <c r="L33" i="26"/>
  <c r="M33" i="26"/>
  <c r="F34" i="26"/>
  <c r="G34" i="26"/>
  <c r="H34" i="26"/>
  <c r="I34" i="26"/>
  <c r="J34" i="26"/>
  <c r="K34" i="26"/>
  <c r="L34" i="26"/>
  <c r="M34" i="26"/>
  <c r="F35" i="26"/>
  <c r="G35" i="26"/>
  <c r="H35" i="26"/>
  <c r="I35" i="26"/>
  <c r="J35" i="26"/>
  <c r="K35" i="26"/>
  <c r="L35" i="26"/>
  <c r="M35" i="26"/>
  <c r="F36" i="26"/>
  <c r="G36" i="26"/>
  <c r="H36" i="26"/>
  <c r="I36" i="26"/>
  <c r="J36" i="26"/>
  <c r="K36" i="26"/>
  <c r="L36" i="26"/>
  <c r="M36" i="26"/>
  <c r="C36" i="26" l="1"/>
  <c r="C28" i="26"/>
  <c r="C21" i="26"/>
  <c r="C32" i="26"/>
  <c r="C24" i="26"/>
  <c r="C35" i="26"/>
  <c r="C34" i="26"/>
  <c r="C33" i="26"/>
  <c r="C31" i="26"/>
  <c r="C30" i="26"/>
  <c r="C29" i="26"/>
  <c r="C27" i="26"/>
  <c r="C26" i="26"/>
  <c r="C25" i="26"/>
  <c r="C23" i="26"/>
  <c r="C22" i="26"/>
  <c r="M3" i="26"/>
  <c r="M11" i="26"/>
  <c r="M6" i="26"/>
  <c r="M4" i="26"/>
  <c r="M12" i="26"/>
  <c r="M14" i="26"/>
  <c r="M15" i="26"/>
  <c r="M16" i="26"/>
  <c r="M17" i="26"/>
  <c r="M10" i="26"/>
  <c r="M9" i="26"/>
  <c r="M7" i="26"/>
  <c r="M18" i="26"/>
  <c r="M19" i="26"/>
  <c r="M5" i="26"/>
  <c r="M13" i="26"/>
  <c r="M8" i="26"/>
  <c r="M20" i="26"/>
  <c r="L3" i="26"/>
  <c r="L11" i="26"/>
  <c r="L6" i="26"/>
  <c r="L4" i="26"/>
  <c r="L12" i="26"/>
  <c r="L14" i="26"/>
  <c r="L15" i="26"/>
  <c r="L16" i="26"/>
  <c r="L17" i="26"/>
  <c r="L10" i="26"/>
  <c r="L9" i="26"/>
  <c r="L7" i="26"/>
  <c r="L18" i="26"/>
  <c r="L19" i="26"/>
  <c r="L5" i="26"/>
  <c r="L13" i="26"/>
  <c r="L8" i="26"/>
  <c r="L20" i="26"/>
  <c r="K3" i="26"/>
  <c r="K11" i="26"/>
  <c r="K6" i="26"/>
  <c r="K4" i="26"/>
  <c r="K12" i="26"/>
  <c r="K14" i="26"/>
  <c r="K15" i="26"/>
  <c r="K16" i="26"/>
  <c r="K17" i="26"/>
  <c r="K10" i="26"/>
  <c r="K9" i="26"/>
  <c r="K7" i="26"/>
  <c r="K18" i="26"/>
  <c r="K19" i="26"/>
  <c r="K5" i="26"/>
  <c r="K13" i="26"/>
  <c r="K8" i="26"/>
  <c r="K20" i="26"/>
  <c r="J3" i="26"/>
  <c r="J11" i="26"/>
  <c r="J6" i="26"/>
  <c r="J4" i="26"/>
  <c r="J12" i="26"/>
  <c r="J14" i="26"/>
  <c r="J15" i="26"/>
  <c r="J16" i="26"/>
  <c r="J17" i="26"/>
  <c r="J10" i="26"/>
  <c r="J9" i="26"/>
  <c r="J7" i="26"/>
  <c r="J18" i="26"/>
  <c r="J19" i="26"/>
  <c r="J5" i="26"/>
  <c r="J13" i="26"/>
  <c r="J8" i="26"/>
  <c r="J20" i="26"/>
  <c r="I3" i="26"/>
  <c r="I11" i="26"/>
  <c r="I6" i="26"/>
  <c r="I4" i="26"/>
  <c r="I12" i="26"/>
  <c r="I14" i="26"/>
  <c r="I15" i="26"/>
  <c r="I16" i="26"/>
  <c r="I17" i="26"/>
  <c r="I10" i="26"/>
  <c r="I9" i="26"/>
  <c r="I7" i="26"/>
  <c r="I18" i="26"/>
  <c r="I19" i="26"/>
  <c r="I5" i="26"/>
  <c r="I13" i="26"/>
  <c r="I8" i="26"/>
  <c r="I20" i="26"/>
  <c r="H3" i="26"/>
  <c r="H11" i="26"/>
  <c r="H6" i="26"/>
  <c r="H4" i="26"/>
  <c r="H12" i="26"/>
  <c r="H14" i="26"/>
  <c r="H15" i="26"/>
  <c r="H16" i="26"/>
  <c r="H17" i="26"/>
  <c r="H10" i="26"/>
  <c r="H9" i="26"/>
  <c r="H7" i="26"/>
  <c r="H18" i="26"/>
  <c r="H19" i="26"/>
  <c r="H5" i="26"/>
  <c r="H13" i="26"/>
  <c r="H8" i="26"/>
  <c r="H20" i="26"/>
  <c r="G3" i="26"/>
  <c r="G11" i="26"/>
  <c r="G6" i="26"/>
  <c r="G4" i="26"/>
  <c r="G12" i="26"/>
  <c r="G14" i="26"/>
  <c r="G15" i="26"/>
  <c r="G16" i="26"/>
  <c r="G17" i="26"/>
  <c r="G10" i="26"/>
  <c r="G9" i="26"/>
  <c r="G7" i="26"/>
  <c r="G18" i="26"/>
  <c r="G19" i="26"/>
  <c r="G5" i="26"/>
  <c r="G13" i="26"/>
  <c r="G8" i="26"/>
  <c r="G20" i="26"/>
  <c r="F3" i="26"/>
  <c r="F11" i="26"/>
  <c r="F6" i="26"/>
  <c r="F4" i="26"/>
  <c r="F12" i="26"/>
  <c r="F14" i="26"/>
  <c r="F15" i="26"/>
  <c r="F16" i="26"/>
  <c r="F17" i="26"/>
  <c r="F10" i="26"/>
  <c r="F9" i="26"/>
  <c r="F7" i="26"/>
  <c r="F18" i="26"/>
  <c r="F19" i="26"/>
  <c r="F5" i="26"/>
  <c r="F13" i="26"/>
  <c r="F8" i="26"/>
  <c r="F20" i="26"/>
  <c r="D30" i="26" l="1"/>
  <c r="D35" i="26"/>
  <c r="D29" i="26"/>
  <c r="D22" i="26"/>
  <c r="D27" i="26"/>
  <c r="D34" i="26"/>
  <c r="D32" i="26"/>
  <c r="D23" i="26"/>
  <c r="D28" i="26"/>
  <c r="D26" i="26"/>
  <c r="D31" i="26"/>
  <c r="D24" i="26"/>
  <c r="D36" i="26"/>
  <c r="D25" i="26"/>
  <c r="D33" i="26"/>
  <c r="C4" i="26"/>
  <c r="C13" i="26"/>
  <c r="C9" i="26"/>
  <c r="C15" i="26"/>
  <c r="C6" i="26"/>
  <c r="C20" i="26"/>
  <c r="D21" i="26" s="1"/>
  <c r="C7" i="26"/>
  <c r="C8" i="26"/>
  <c r="C5" i="26"/>
  <c r="C19" i="26"/>
  <c r="C10" i="26"/>
  <c r="C14" i="26"/>
  <c r="C11" i="26"/>
  <c r="C16" i="26"/>
  <c r="C18" i="26"/>
  <c r="C17" i="26"/>
  <c r="C12" i="26"/>
  <c r="C3" i="26"/>
  <c r="E24" i="26" l="1"/>
  <c r="E28" i="26"/>
  <c r="E32" i="26"/>
  <c r="E36" i="26"/>
  <c r="E29" i="26"/>
  <c r="E23" i="26"/>
  <c r="E27" i="26"/>
  <c r="E31" i="26"/>
  <c r="E35" i="26"/>
  <c r="E25" i="26"/>
  <c r="E33" i="26"/>
  <c r="E22" i="26"/>
  <c r="E26" i="26"/>
  <c r="E30" i="26"/>
  <c r="E34" i="26"/>
  <c r="E21" i="26"/>
  <c r="A36" i="26"/>
  <c r="A28" i="26"/>
  <c r="A21" i="26"/>
  <c r="A34" i="26"/>
  <c r="A31" i="26"/>
  <c r="A29" i="26"/>
  <c r="A26" i="26"/>
  <c r="A23" i="26"/>
  <c r="A32" i="26"/>
  <c r="A24" i="26"/>
  <c r="A35" i="26"/>
  <c r="A33" i="26"/>
  <c r="A30" i="26"/>
  <c r="A27" i="26"/>
  <c r="A25" i="26"/>
  <c r="A22" i="26"/>
  <c r="D16" i="26"/>
  <c r="D15" i="26"/>
  <c r="D5" i="26"/>
  <c r="D13" i="26" l="1"/>
  <c r="D12" i="26"/>
  <c r="D18" i="26"/>
  <c r="D7" i="26"/>
  <c r="D20" i="26"/>
  <c r="D8" i="26"/>
  <c r="D6" i="26"/>
  <c r="D3" i="26"/>
  <c r="D9" i="26" l="1"/>
  <c r="D19" i="26"/>
  <c r="D11" i="26"/>
  <c r="D10" i="26"/>
  <c r="D17" i="26"/>
  <c r="E11" i="26"/>
  <c r="E9" i="26"/>
  <c r="E7" i="26"/>
  <c r="E20" i="26"/>
  <c r="E5" i="26"/>
  <c r="D14" i="26"/>
  <c r="E17" i="26"/>
  <c r="E18" i="26"/>
  <c r="E6" i="26"/>
  <c r="E15" i="26"/>
  <c r="E13" i="26"/>
  <c r="E8" i="26"/>
  <c r="E10" i="26"/>
  <c r="E19" i="26"/>
  <c r="E16" i="26"/>
  <c r="E14" i="26"/>
  <c r="E3" i="26"/>
  <c r="E12" i="26"/>
  <c r="D4" i="26"/>
  <c r="A3" i="26" l="1"/>
  <c r="A12" i="26"/>
  <c r="A19" i="26"/>
  <c r="E4" i="26"/>
  <c r="A18" i="26"/>
  <c r="A9" i="26"/>
  <c r="A14" i="26"/>
  <c r="A5" i="26"/>
  <c r="A11" i="26"/>
  <c r="A17" i="26"/>
  <c r="A13" i="26"/>
  <c r="A16" i="26"/>
  <c r="A10" i="26"/>
  <c r="A20" i="26"/>
  <c r="A15" i="26"/>
  <c r="A6" i="26"/>
  <c r="A7" i="26"/>
  <c r="A4" i="26"/>
  <c r="A8" i="26"/>
</calcChain>
</file>

<file path=xl/sharedStrings.xml><?xml version="1.0" encoding="utf-8"?>
<sst xmlns="http://schemas.openxmlformats.org/spreadsheetml/2006/main" count="792" uniqueCount="270">
  <si>
    <t>PMP Motorsport</t>
  </si>
  <si>
    <t>Piloto</t>
  </si>
  <si>
    <t>Equipa</t>
  </si>
  <si>
    <t>Voltas</t>
  </si>
  <si>
    <t>Carro</t>
  </si>
  <si>
    <t>Classe</t>
  </si>
  <si>
    <t>Miguel Cabral</t>
  </si>
  <si>
    <t>SRT Viper GTS-R</t>
  </si>
  <si>
    <t>Pedro Ramada</t>
  </si>
  <si>
    <t>POS</t>
  </si>
  <si>
    <t>Nº</t>
  </si>
  <si>
    <t>Total</t>
  </si>
  <si>
    <t>Daytona</t>
  </si>
  <si>
    <t>Posição</t>
  </si>
  <si>
    <t>Dif. Ant</t>
  </si>
  <si>
    <t>Dif.1º</t>
  </si>
  <si>
    <t>Nome</t>
  </si>
  <si>
    <t>%=</t>
  </si>
  <si>
    <t>Paul Ricard</t>
  </si>
  <si>
    <t>Magny-Cours</t>
  </si>
  <si>
    <t>Lemans</t>
  </si>
  <si>
    <t>Silverstone</t>
  </si>
  <si>
    <t>Accura ARX 03B</t>
  </si>
  <si>
    <t>Oreca 03</t>
  </si>
  <si>
    <t>BMW Z4</t>
  </si>
  <si>
    <t>GTE</t>
  </si>
  <si>
    <t>LMP2</t>
  </si>
  <si>
    <t>Lola B12/80</t>
  </si>
  <si>
    <t>Aston Martin Vantage</t>
  </si>
  <si>
    <t>Zytek ZN11</t>
  </si>
  <si>
    <t>Corvette C7-R</t>
  </si>
  <si>
    <t>Ferrari 458</t>
  </si>
  <si>
    <t>Porsche 991 RSR</t>
  </si>
  <si>
    <t>SN2</t>
  </si>
  <si>
    <t>Jose Paulo Coelho</t>
  </si>
  <si>
    <t>Tiago Castro</t>
  </si>
  <si>
    <t>Advertencias</t>
  </si>
  <si>
    <t>Pedro Costa</t>
  </si>
  <si>
    <t>Daniel Silva</t>
  </si>
  <si>
    <t>McNally Racing</t>
  </si>
  <si>
    <t>Autódromo</t>
  </si>
  <si>
    <t>AVP</t>
  </si>
  <si>
    <t>Joao Santos</t>
  </si>
  <si>
    <t>Flavio Domingues</t>
  </si>
  <si>
    <t>RR Corse</t>
  </si>
  <si>
    <t>AVM</t>
  </si>
  <si>
    <t>Jorge Duarte</t>
  </si>
  <si>
    <t>Nuno Jorge Pinto</t>
  </si>
  <si>
    <t>Ramada Motorsport</t>
  </si>
  <si>
    <t>AVE</t>
  </si>
  <si>
    <t>Mario Valente Dias</t>
  </si>
  <si>
    <t>NYX Shadows</t>
  </si>
  <si>
    <t>Miguel Fernandes</t>
  </si>
  <si>
    <t>MN Racing</t>
  </si>
  <si>
    <t>Jose Moura</t>
  </si>
  <si>
    <t>AV Braga Motorsport</t>
  </si>
  <si>
    <t>Miguel Gomes</t>
  </si>
  <si>
    <t>AVBR</t>
  </si>
  <si>
    <t>Rui Costa</t>
  </si>
  <si>
    <t>Carlos Jose Andrade</t>
  </si>
  <si>
    <t>AV Braga Motorsport 2</t>
  </si>
  <si>
    <t>Joao Nogueira</t>
  </si>
  <si>
    <t>Independente</t>
  </si>
  <si>
    <t>Joao Alvares</t>
  </si>
  <si>
    <t>G-Force</t>
  </si>
  <si>
    <t>AVMB</t>
  </si>
  <si>
    <t>Goncalo Caprichoso</t>
  </si>
  <si>
    <t>Faltas</t>
  </si>
  <si>
    <t>Formula Renault 3.5 Series - Inscritos</t>
  </si>
  <si>
    <t>Luis Silva Leal</t>
  </si>
  <si>
    <t>Tsuyoshi_Tec</t>
  </si>
  <si>
    <t>Pedro Manuel Martins</t>
  </si>
  <si>
    <t>Pedro Pulido</t>
  </si>
  <si>
    <t>Team Peters</t>
  </si>
  <si>
    <t>Pedro Bessa</t>
  </si>
  <si>
    <t>Rui Pedro Oliveira</t>
  </si>
  <si>
    <t>RPM Motorsport</t>
  </si>
  <si>
    <t>Antonio Moura</t>
  </si>
  <si>
    <t>Miguel Rebelo</t>
  </si>
  <si>
    <t>Total Abend Racing</t>
  </si>
  <si>
    <t>AVB</t>
  </si>
  <si>
    <t>Rui Almeida</t>
  </si>
  <si>
    <t>Rui Garcia</t>
  </si>
  <si>
    <t>@tWorld</t>
  </si>
  <si>
    <t>Jose Lacerda</t>
  </si>
  <si>
    <t>Miguel Brugo</t>
  </si>
  <si>
    <t>Speed Factor</t>
  </si>
  <si>
    <t>AVA</t>
  </si>
  <si>
    <t>Andre Araujo</t>
  </si>
  <si>
    <t>Redline Riders</t>
  </si>
  <si>
    <t>Beto Belo</t>
  </si>
  <si>
    <t>Pedro Tendinha</t>
  </si>
  <si>
    <t>Mad Max</t>
  </si>
  <si>
    <t>Bruno Tendinha</t>
  </si>
  <si>
    <t>Vicelio Luis</t>
  </si>
  <si>
    <t>VR Racing Team</t>
  </si>
  <si>
    <t>Antonio Relvas</t>
  </si>
  <si>
    <t>Team AVCE</t>
  </si>
  <si>
    <t>AVCE</t>
  </si>
  <si>
    <t>Daniel Galvao</t>
  </si>
  <si>
    <t>Luis Machado Castro</t>
  </si>
  <si>
    <t>Ivo Fernandes</t>
  </si>
  <si>
    <t>Miraneve</t>
  </si>
  <si>
    <t>Goarte.com</t>
  </si>
  <si>
    <t>AVVR</t>
  </si>
  <si>
    <t>Pontos1</t>
  </si>
  <si>
    <t>Pontos2</t>
  </si>
  <si>
    <t>Pts.</t>
  </si>
  <si>
    <t>Kart 2015</t>
  </si>
  <si>
    <t>1</t>
  </si>
  <si>
    <t>2</t>
  </si>
  <si>
    <t>3</t>
  </si>
  <si>
    <t>4</t>
  </si>
  <si>
    <t>5</t>
  </si>
  <si>
    <t>35</t>
  </si>
  <si>
    <t>6</t>
  </si>
  <si>
    <t>23</t>
  </si>
  <si>
    <t>7</t>
  </si>
  <si>
    <t>10</t>
  </si>
  <si>
    <t>8</t>
  </si>
  <si>
    <t>9</t>
  </si>
  <si>
    <t>25</t>
  </si>
  <si>
    <t>11</t>
  </si>
  <si>
    <t>33</t>
  </si>
  <si>
    <t>32</t>
  </si>
  <si>
    <t>31</t>
  </si>
  <si>
    <t>29</t>
  </si>
  <si>
    <t>18</t>
  </si>
  <si>
    <t>14</t>
  </si>
  <si>
    <t>22</t>
  </si>
  <si>
    <t>20</t>
  </si>
  <si>
    <t>#</t>
  </si>
  <si>
    <t>Tempo</t>
  </si>
  <si>
    <t>Compl.</t>
  </si>
  <si>
    <t>Limpas</t>
  </si>
  <si>
    <t>12</t>
  </si>
  <si>
    <t>13</t>
  </si>
  <si>
    <t>15</t>
  </si>
  <si>
    <t>16</t>
  </si>
  <si>
    <t>17</t>
  </si>
  <si>
    <t>19</t>
  </si>
  <si>
    <t>21</t>
  </si>
  <si>
    <t>24</t>
  </si>
  <si>
    <t>26</t>
  </si>
  <si>
    <t>27</t>
  </si>
  <si>
    <t>28</t>
  </si>
  <si>
    <t>30</t>
  </si>
  <si>
    <t>34</t>
  </si>
  <si>
    <t>36</t>
  </si>
  <si>
    <t>37</t>
  </si>
  <si>
    <t>38</t>
  </si>
  <si>
    <t>39</t>
  </si>
  <si>
    <t>40</t>
  </si>
  <si>
    <t>Ronda 2</t>
  </si>
  <si>
    <t>Ronda 3</t>
  </si>
  <si>
    <t>Ronda 4</t>
  </si>
  <si>
    <t>Ronda 5</t>
  </si>
  <si>
    <t>Ronda 6</t>
  </si>
  <si>
    <t>Ronda 7</t>
  </si>
  <si>
    <t>Ronda 8</t>
  </si>
  <si>
    <t>Vel.Máx. (Km/h)</t>
  </si>
  <si>
    <t>% Compl.</t>
  </si>
  <si>
    <t>% Limpas</t>
  </si>
  <si>
    <t>Interlagos Kart 3</t>
  </si>
  <si>
    <t>Londrina Kart 1</t>
  </si>
  <si>
    <t>Ortona Kart 1</t>
  </si>
  <si>
    <t>Floripa Kart 4</t>
  </si>
  <si>
    <t>Granja Viana 1</t>
  </si>
  <si>
    <t>Londrina Kart 2</t>
  </si>
  <si>
    <t>Interlagos Kart 1</t>
  </si>
  <si>
    <t>Braga Kart 1</t>
  </si>
  <si>
    <t>Carlos Carvalho</t>
  </si>
  <si>
    <t>32.550</t>
  </si>
  <si>
    <t>kart1 Afonso Rodrigues #11, Kart GX390 Race</t>
  </si>
  <si>
    <t>98.5</t>
  </si>
  <si>
    <t>346</t>
  </si>
  <si>
    <t>Rodrigo Barros</t>
  </si>
  <si>
    <t>32.641</t>
  </si>
  <si>
    <t>kart1 David Roia #72, Kart GX390 Race</t>
  </si>
  <si>
    <t>97.8</t>
  </si>
  <si>
    <t>259</t>
  </si>
  <si>
    <t>Toz Almeida</t>
  </si>
  <si>
    <t>32.687</t>
  </si>
  <si>
    <t>kart1 Miguel Hernandez #33, Kart GX390 Race</t>
  </si>
  <si>
    <t>96.6</t>
  </si>
  <si>
    <t>251</t>
  </si>
  <si>
    <t>Luis Areal</t>
  </si>
  <si>
    <t>32.892</t>
  </si>
  <si>
    <t>98.8</t>
  </si>
  <si>
    <t>166</t>
  </si>
  <si>
    <t>Rafael Lobato</t>
  </si>
  <si>
    <t>32.911</t>
  </si>
  <si>
    <t>kart1 Daniel Portrero #17, Kart GX390 Race</t>
  </si>
  <si>
    <t>97.1</t>
  </si>
  <si>
    <t>68</t>
  </si>
  <si>
    <t>Markes Mendes</t>
  </si>
  <si>
    <t>32.949</t>
  </si>
  <si>
    <t>kart1 Kiko Tocci #32, Kart GX390 Race</t>
  </si>
  <si>
    <t>98.2</t>
  </si>
  <si>
    <t>70</t>
  </si>
  <si>
    <t>Fabio Assuncao</t>
  </si>
  <si>
    <t>33.025</t>
  </si>
  <si>
    <t>96.5</t>
  </si>
  <si>
    <t>43</t>
  </si>
  <si>
    <t>Diogo Abreu</t>
  </si>
  <si>
    <t>33.045</t>
  </si>
  <si>
    <t>97.0</t>
  </si>
  <si>
    <t>160</t>
  </si>
  <si>
    <t>Tiago Rodrigues</t>
  </si>
  <si>
    <t>33.159</t>
  </si>
  <si>
    <t>kart1 Xavier Chouard #45, Kart GX390 Race</t>
  </si>
  <si>
    <t>96.8</t>
  </si>
  <si>
    <t>61</t>
  </si>
  <si>
    <t>33.249</t>
  </si>
  <si>
    <t>kart1 Enrique Carvalho #28, Kart GX390 Race</t>
  </si>
  <si>
    <t>97.2</t>
  </si>
  <si>
    <t>108</t>
  </si>
  <si>
    <t>Luis Carreiro</t>
  </si>
  <si>
    <t>33.755</t>
  </si>
  <si>
    <t>kart1 KJordy Femenias #55, Kart GX390 Race</t>
  </si>
  <si>
    <t>95.3</t>
  </si>
  <si>
    <t>72</t>
  </si>
  <si>
    <t>Flavio Carvalho</t>
  </si>
  <si>
    <t>33.921</t>
  </si>
  <si>
    <t>95.1</t>
  </si>
  <si>
    <t>Francisco Lalanda</t>
  </si>
  <si>
    <t>35.009</t>
  </si>
  <si>
    <t>96.0</t>
  </si>
  <si>
    <t>Fernando Silva</t>
  </si>
  <si>
    <t>35.348</t>
  </si>
  <si>
    <t>94.0</t>
  </si>
  <si>
    <t>Ronda 1</t>
  </si>
  <si>
    <t>49.078</t>
  </si>
  <si>
    <t>49.271</t>
  </si>
  <si>
    <t>49.480</t>
  </si>
  <si>
    <t>95.8</t>
  </si>
  <si>
    <t>Tiago Guerreiro</t>
  </si>
  <si>
    <t>49.543</t>
  </si>
  <si>
    <t>Carlos OConnor</t>
  </si>
  <si>
    <t>49.586</t>
  </si>
  <si>
    <t>95.5</t>
  </si>
  <si>
    <t>49.648</t>
  </si>
  <si>
    <t>95.2</t>
  </si>
  <si>
    <t>49.771</t>
  </si>
  <si>
    <t>95.4</t>
  </si>
  <si>
    <t>Paulo Tempera</t>
  </si>
  <si>
    <t>49.849</t>
  </si>
  <si>
    <t>50.450</t>
  </si>
  <si>
    <t>94.7</t>
  </si>
  <si>
    <t>50</t>
  </si>
  <si>
    <t>66</t>
  </si>
  <si>
    <t>69</t>
  </si>
  <si>
    <t>91</t>
  </si>
  <si>
    <t>52</t>
  </si>
  <si>
    <t>1:09.152</t>
  </si>
  <si>
    <t>100.8</t>
  </si>
  <si>
    <t>41</t>
  </si>
  <si>
    <t>1:09.160</t>
  </si>
  <si>
    <t>kart1 Barry Hutson #78, Kart GX390 Race</t>
  </si>
  <si>
    <t>48</t>
  </si>
  <si>
    <t>1:09.699</t>
  </si>
  <si>
    <t>100.6</t>
  </si>
  <si>
    <t>1:10.102</t>
  </si>
  <si>
    <t>101.2</t>
  </si>
  <si>
    <t>40.336</t>
  </si>
  <si>
    <t>92.8</t>
  </si>
  <si>
    <t>40.647</t>
  </si>
  <si>
    <t>90.9</t>
  </si>
  <si>
    <t>54.767</t>
  </si>
  <si>
    <t>93.9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</si>
</sst>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:ss.000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FF00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FF00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8"/>
      <color rgb="FFFFFFFF"/>
      <name val="Arial"/>
      <family val="2"/>
    </font>
    <font>
      <b/>
      <i/>
      <sz val="22"/>
      <color rgb="FFFFFFFF"/>
      <name val="Arial"/>
      <family val="2"/>
    </font>
    <font>
      <b/>
      <sz val="9"/>
      <color rgb="FFFFC000"/>
      <name val="Arial"/>
      <family val="2"/>
    </font>
    <font>
      <b/>
      <sz val="16"/>
      <color theme="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7609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D0D0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222A34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376091"/>
        <bgColor rgb="FF000000"/>
      </patternFill>
    </fill>
    <fill>
      <patternFill patternType="solid">
        <fgColor rgb="FF203856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5" fillId="0" borderId="0"/>
  </cellStyleXfs>
  <cellXfs count="55">
    <xf numFmtId="0" fontId="0" fillId="0" borderId="0" xfId="0"/>
    <xf numFmtId="0" fontId="1" fillId="0" borderId="0" xfId="0" applyFont="1" applyAlignment="1" applyProtection="1">
      <alignment horizontal="left" vertical="center"/>
      <protection hidden="1"/>
    </xf>
    <xf numFmtId="9" fontId="0" fillId="0" borderId="0" xfId="1" applyFont="1"/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>
      <alignment horizontal="right"/>
    </xf>
    <xf numFmtId="0" fontId="1" fillId="0" borderId="0" xfId="0" applyFont="1" applyBorder="1" applyAlignment="1" applyProtection="1">
      <alignment horizontal="left" vertical="center"/>
      <protection hidden="1"/>
    </xf>
    <xf numFmtId="49" fontId="3" fillId="4" borderId="0" xfId="0" applyNumberFormat="1" applyFont="1" applyFill="1" applyBorder="1" applyAlignment="1" applyProtection="1">
      <alignment horizontal="left" indent="1"/>
      <protection locked="0"/>
    </xf>
    <xf numFmtId="0" fontId="3" fillId="6" borderId="3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/>
    </xf>
    <xf numFmtId="0" fontId="2" fillId="3" borderId="6" xfId="0" applyFont="1" applyFill="1" applyBorder="1"/>
    <xf numFmtId="0" fontId="3" fillId="6" borderId="8" xfId="0" applyFont="1" applyFill="1" applyBorder="1" applyAlignment="1">
      <alignment horizontal="center" wrapText="1"/>
    </xf>
    <xf numFmtId="0" fontId="2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 vertical="center" wrapText="1"/>
    </xf>
    <xf numFmtId="1" fontId="2" fillId="3" borderId="0" xfId="0" applyNumberFormat="1" applyFont="1" applyFill="1" applyBorder="1" applyAlignment="1">
      <alignment horizontal="right" vertical="center"/>
    </xf>
    <xf numFmtId="1" fontId="3" fillId="4" borderId="0" xfId="0" applyNumberFormat="1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Border="1" applyAlignment="1" applyProtection="1">
      <alignment horizontal="center" vertical="center"/>
      <protection locked="0"/>
    </xf>
    <xf numFmtId="1" fontId="19" fillId="4" borderId="0" xfId="0" applyNumberFormat="1" applyFont="1" applyFill="1" applyBorder="1" applyAlignment="1" applyProtection="1">
      <alignment horizontal="center" vertical="center"/>
      <protection locked="0"/>
    </xf>
    <xf numFmtId="164" fontId="19" fillId="4" borderId="0" xfId="0" applyNumberFormat="1" applyFont="1" applyFill="1" applyBorder="1" applyAlignment="1" applyProtection="1">
      <alignment horizontal="center" vertical="center"/>
      <protection locked="0"/>
    </xf>
    <xf numFmtId="0" fontId="6" fillId="5" borderId="7" xfId="0" applyFont="1" applyFill="1" applyBorder="1" applyAlignment="1" applyProtection="1">
      <alignment horizontal="center" vertical="center" wrapText="1"/>
      <protection hidden="1"/>
    </xf>
    <xf numFmtId="49" fontId="3" fillId="4" borderId="0" xfId="0" applyNumberFormat="1" applyFont="1" applyFill="1" applyBorder="1" applyAlignment="1" applyProtection="1">
      <alignment horizontal="center" vertical="center"/>
      <protection locked="0"/>
    </xf>
    <xf numFmtId="0" fontId="11" fillId="4" borderId="0" xfId="0" applyNumberFormat="1" applyFont="1" applyFill="1" applyBorder="1" applyAlignment="1" applyProtection="1">
      <alignment horizontal="center"/>
    </xf>
    <xf numFmtId="0" fontId="18" fillId="6" borderId="0" xfId="0" applyNumberFormat="1" applyFont="1" applyFill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center" vertical="center" wrapText="1"/>
    </xf>
    <xf numFmtId="0" fontId="16" fillId="5" borderId="0" xfId="0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/>
    </xf>
    <xf numFmtId="0" fontId="10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center"/>
    </xf>
    <xf numFmtId="0" fontId="18" fillId="2" borderId="0" xfId="0" applyNumberFormat="1" applyFont="1" applyFill="1" applyBorder="1" applyAlignment="1" applyProtection="1">
      <alignment horizontal="center"/>
    </xf>
    <xf numFmtId="0" fontId="13" fillId="9" borderId="0" xfId="0" applyNumberFormat="1" applyFont="1" applyFill="1" applyBorder="1" applyAlignment="1" applyProtection="1">
      <alignment horizontal="center"/>
    </xf>
    <xf numFmtId="0" fontId="4" fillId="11" borderId="0" xfId="0" applyFont="1" applyFill="1" applyBorder="1" applyAlignment="1" applyProtection="1">
      <alignment horizontal="center"/>
    </xf>
    <xf numFmtId="0" fontId="3" fillId="4" borderId="0" xfId="0" applyNumberFormat="1" applyFont="1" applyFill="1" applyBorder="1" applyAlignment="1" applyProtection="1">
      <alignment horizontal="left" vertical="center"/>
      <protection locked="0"/>
    </xf>
    <xf numFmtId="0" fontId="5" fillId="12" borderId="0" xfId="0" applyNumberFormat="1" applyFont="1" applyFill="1" applyBorder="1" applyAlignment="1" applyProtection="1">
      <alignment horizontal="center"/>
    </xf>
    <xf numFmtId="0" fontId="0" fillId="0" borderId="0" xfId="0" applyBorder="1"/>
    <xf numFmtId="0" fontId="17" fillId="0" borderId="0" xfId="0" applyFont="1" applyBorder="1"/>
    <xf numFmtId="49" fontId="20" fillId="4" borderId="0" xfId="0" applyNumberFormat="1" applyFont="1" applyFill="1" applyBorder="1" applyProtection="1">
      <protection locked="0"/>
    </xf>
    <xf numFmtId="0" fontId="12" fillId="7" borderId="0" xfId="0" applyFont="1" applyFill="1" applyBorder="1" applyAlignment="1" applyProtection="1"/>
    <xf numFmtId="1" fontId="2" fillId="3" borderId="0" xfId="0" applyNumberFormat="1" applyFont="1" applyFill="1" applyBorder="1" applyAlignment="1" applyProtection="1">
      <alignment horizontal="right" vertical="center"/>
      <protection locked="0"/>
    </xf>
    <xf numFmtId="9" fontId="3" fillId="4" borderId="0" xfId="1" applyFont="1" applyFill="1" applyBorder="1" applyAlignment="1" applyProtection="1">
      <alignment horizontal="center" vertical="center"/>
      <protection locked="0"/>
    </xf>
    <xf numFmtId="9" fontId="19" fillId="4" borderId="0" xfId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left" vertical="center"/>
      <protection locked="0"/>
    </xf>
    <xf numFmtId="1" fontId="19" fillId="13" borderId="0" xfId="0" applyNumberFormat="1" applyFont="1" applyFill="1" applyBorder="1" applyAlignment="1" applyProtection="1">
      <alignment horizontal="center" vertical="center"/>
      <protection locked="0"/>
    </xf>
    <xf numFmtId="1" fontId="3" fillId="13" borderId="0" xfId="0" applyNumberFormat="1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Border="1" applyAlignment="1" applyProtection="1">
      <alignment horizontal="left"/>
    </xf>
    <xf numFmtId="0" fontId="12" fillId="7" borderId="0" xfId="0" applyFont="1" applyFill="1" applyBorder="1" applyAlignment="1" applyProtection="1">
      <alignment horizontal="right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0" fontId="12" fillId="7" borderId="0" xfId="0" applyFont="1" applyFill="1" applyBorder="1" applyAlignment="1" applyProtection="1">
      <alignment horizontal="left" vertical="center"/>
    </xf>
    <xf numFmtId="0" fontId="12" fillId="7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2"/>
    <cellStyle name="Percentagem" xfId="1" builtinId="5"/>
  </cellStyles>
  <dxfs count="2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203856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8"/>
        <color rgb="FFFFFF00"/>
        <name val="Arial"/>
        <scheme val="none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203856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8"/>
        <color rgb="FFFFFF00"/>
        <name val="Arial"/>
        <scheme val="none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203856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8"/>
        <color rgb="FFFFFF00"/>
        <name val="Arial"/>
        <scheme val="none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203856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8"/>
        <color rgb="FFFFFF00"/>
        <name val="Arial"/>
        <scheme val="none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203856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8"/>
        <color rgb="FFFFFF00"/>
        <name val="Arial"/>
        <scheme val="none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203856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8"/>
        <color rgb="FFFFFF00"/>
        <name val="Arial"/>
        <scheme val="none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203856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8"/>
        <color rgb="FFFFFF00"/>
        <name val="Arial"/>
        <scheme val="none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00"/>
        <name val="Arial"/>
        <scheme val="none"/>
      </font>
      <numFmt numFmtId="1" formatCode="0"/>
      <fill>
        <patternFill patternType="solid">
          <fgColor indexed="64"/>
          <bgColor rgb="FF000000"/>
        </patternFill>
      </fill>
      <alignment horizontal="righ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64" formatCode="mm:ss.00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203856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z val="8"/>
        <color rgb="FFFFFFFF"/>
        <name val="Arial"/>
        <scheme val="none"/>
      </font>
      <numFmt numFmtId="1" formatCode="0"/>
      <fill>
        <patternFill patternType="solid">
          <fgColor indexed="64"/>
          <bgColor rgb="FF376091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strike val="0"/>
        <outline val="0"/>
        <shadow val="0"/>
        <u val="none"/>
        <vertAlign val="baseline"/>
        <sz val="8"/>
        <color rgb="FFFFFF00"/>
        <name val="Arial"/>
        <scheme val="none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indexed="64"/>
          <bgColor rgb="FF376091"/>
        </patternFill>
      </fill>
      <alignment horizontal="left" vertical="center" textRotation="0" wrapText="0" indent="0" justifyLastLine="0" shrinkToFit="0" readingOrder="0"/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rgb="FF000000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rgb="FF000000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rgb="FF000000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numFmt numFmtId="0" formatCode="General"/>
      <fill>
        <patternFill patternType="solid">
          <fgColor indexed="64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0" formatCode="General"/>
      <fill>
        <patternFill patternType="solid">
          <fgColor indexed="64"/>
          <bgColor theme="2" tint="-0.499984740745262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0" formatCode="General"/>
      <fill>
        <patternFill patternType="solid">
          <fgColor indexed="64"/>
          <bgColor theme="2" tint="-0.749992370372631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C000"/>
        <name val="Arial"/>
        <scheme val="none"/>
      </font>
      <numFmt numFmtId="0" formatCode="General"/>
      <fill>
        <patternFill patternType="solid">
          <fgColor indexed="64"/>
          <bgColor theme="2" tint="-0.89999084444715716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30" formatCode="@"/>
      <fill>
        <patternFill patternType="solid">
          <fgColor indexed="64"/>
          <bgColor rgb="FF376091"/>
        </patternFill>
      </fill>
      <alignment horizontal="left" vertical="bottom" textRotation="0" wrapText="0" indent="1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scheme val="none"/>
      </font>
      <numFmt numFmtId="0" formatCode="General"/>
      <fill>
        <patternFill patternType="solid">
          <fgColor indexed="64"/>
          <bgColor rgb="FF0D0D0D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FFFFFF"/>
        <name val="Arial"/>
        <scheme val="none"/>
      </font>
      <fill>
        <patternFill patternType="solid">
          <fgColor rgb="FF000000"/>
          <bgColor rgb="FF376091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theme="1" tint="0.499984740745262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1" tint="0.499984740745262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ill>
        <patternFill>
          <bgColor theme="1" tint="0.499984740745262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1" tint="0.499984740745262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ill>
        <patternFill>
          <bgColor theme="1" tint="0.499984740745262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1" tint="0.499984740745262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ill>
        <patternFill>
          <bgColor theme="1" tint="0.499984740745262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  <dxf>
      <fill>
        <patternFill>
          <bgColor theme="5" tint="-0.499984740745262"/>
        </patternFill>
      </fill>
    </dxf>
    <dxf>
      <fill>
        <patternFill>
          <bgColor theme="1" tint="0.499984740745262"/>
        </patternFill>
      </fill>
    </dxf>
    <dxf>
      <font>
        <color theme="1" tint="0.24994659260841701"/>
      </font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203856"/>
      <color rgb="FF3760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0" name="Pilotos" displayName="Pilotos" ref="A2:M36" totalsRowShown="0" headerRowDxfId="234" dataDxfId="232" headerRowBorderDxfId="233" tableBorderDxfId="231">
  <sortState ref="A3:M36">
    <sortCondition descending="1" ref="C2"/>
  </sortState>
  <tableColumns count="13">
    <tableColumn id="1" name="POS" dataDxfId="230">
      <calculatedColumnFormula>RANK(Pilotos[[#This Row],[Total]],Pilotos[Total],0)</calculatedColumnFormula>
    </tableColumn>
    <tableColumn id="3" name="Piloto" dataDxfId="229"/>
    <tableColumn id="6" name="Total" dataDxfId="228">
      <calculatedColumnFormula>SUM(Pilotos[[#This Row],[Ronda 1]:[Ronda 8]])</calculatedColumnFormula>
    </tableColumn>
    <tableColumn id="7" name="Dif. Ant" dataDxfId="227">
      <calculatedColumnFormula>IFERROR(C2-Pilotos[[#This Row],[Total]],)</calculatedColumnFormula>
    </tableColumn>
    <tableColumn id="8" name="Dif.1º" dataDxfId="226">
      <calculatedColumnFormula>$C$3-Pilotos[[#This Row],[Total]]</calculatedColumnFormula>
    </tableColumn>
    <tableColumn id="9" name="Ronda 1" dataDxfId="225">
      <calculatedColumnFormula>IFERROR(VLOOKUP(Pilotos[[#This Row],[Piloto]],Ronda1[[#All],[Piloto]:[Pts.]],11,FALSE),)</calculatedColumnFormula>
    </tableColumn>
    <tableColumn id="10" name="Ronda 2" dataDxfId="224">
      <calculatedColumnFormula>IFERROR(VLOOKUP(Pilotos[[#This Row],[Piloto]],Ronda2[[#All],[Piloto]:[Pts.]],11,FALSE),)</calculatedColumnFormula>
    </tableColumn>
    <tableColumn id="11" name="Ronda 3" dataDxfId="223">
      <calculatedColumnFormula>IFERROR(VLOOKUP(Pilotos[[#This Row],[Piloto]],Ronda3[[#All],[Piloto]:[Pts.]],11,FALSE),)</calculatedColumnFormula>
    </tableColumn>
    <tableColumn id="12" name="Ronda 4" dataDxfId="222">
      <calculatedColumnFormula>IFERROR(VLOOKUP(Pilotos[[#This Row],[Piloto]],Ronda4[[#All],[Piloto]:[Pts.]],11,FALSE),)</calculatedColumnFormula>
    </tableColumn>
    <tableColumn id="13" name="Ronda 5" dataDxfId="221">
      <calculatedColumnFormula>IFERROR(VLOOKUP(Pilotos[[#This Row],[Piloto]],Ronda5[[#All],[Piloto]:[Pts.]],11,FALSE),)</calculatedColumnFormula>
    </tableColumn>
    <tableColumn id="2" name="Ronda 6" dataDxfId="220">
      <calculatedColumnFormula>IFERROR(VLOOKUP(Pilotos[[#This Row],[Piloto]],Ronda6[[#All],[Piloto]:[Pts.]],11,FALSE),)</calculatedColumnFormula>
    </tableColumn>
    <tableColumn id="4" name="Ronda 7" dataDxfId="219">
      <calculatedColumnFormula>IFERROR(VLOOKUP(Pilotos[[#This Row],[Piloto]],Ronda7[[#All],[Piloto]:[Pts.]],11,FALSE),)</calculatedColumnFormula>
    </tableColumn>
    <tableColumn id="5" name="Ronda 8" dataDxfId="218">
      <calculatedColumnFormula>IFERROR(VLOOKUP(Pilotos[[#This Row],[Piloto]],Ronda8[[#All],[Piloto]:[Pts.]],11,FALSE),)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" name="tabela_rondas" displayName="tabela_rondas" ref="H1:I6" totalsRowShown="0">
  <autoFilter ref="H1:I6"/>
  <tableColumns count="2">
    <tableColumn id="1" name="Nº"/>
    <tableColumn id="2" name="Nome"/>
  </tableColumns>
  <tableStyleInfo name="TableStyleMedium1" showFirstColumn="0" showLastColumn="0" showRowStripes="1" showColumnStripes="0"/>
</table>
</file>

<file path=xl/tables/table11.xml><?xml version="1.0" encoding="utf-8"?>
<table xmlns="http://schemas.openxmlformats.org/spreadsheetml/2006/main" id="2" name="tabela_pontos" displayName="tabela_pontos" ref="A1:C41" totalsRowShown="0">
  <autoFilter ref="A1:C41"/>
  <tableColumns count="3">
    <tableColumn id="1" name="Posição"/>
    <tableColumn id="2" name="Pontos1"/>
    <tableColumn id="3" name="Pontos2"/>
  </tableColumns>
  <tableStyleInfo name="TableStyleMedium1" showFirstColumn="0" showLastColumn="0" showRowStripes="1" showColumnStripes="0"/>
</table>
</file>

<file path=xl/tables/table12.xml><?xml version="1.0" encoding="utf-8"?>
<table xmlns="http://schemas.openxmlformats.org/spreadsheetml/2006/main" id="6" name="tabela_carros" displayName="tabela_carros" ref="K1:L12" totalsRowShown="0">
  <autoFilter ref="K1:L12"/>
  <tableColumns count="2">
    <tableColumn id="1" name="Carro"/>
    <tableColumn id="2" name="Classe"/>
  </tableColumns>
  <tableStyleInfo name="TableStyleMedium1" showFirstColumn="0" showLastColumn="0" showRowStripes="1" showColumnStripes="0"/>
</table>
</file>

<file path=xl/tables/table13.xml><?xml version="1.0" encoding="utf-8"?>
<table xmlns="http://schemas.openxmlformats.org/spreadsheetml/2006/main" id="7" name="Percentagem" displayName="Percentagem" ref="E1:E2" totalsRowShown="0" dataDxfId="1" dataCellStyle="Percentagem">
  <autoFilter ref="E1:E2"/>
  <tableColumns count="1">
    <tableColumn id="1" name="%=" dataDxfId="0" dataCellStyle="Percentagem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Ronda1" displayName="Ronda1" ref="A3:L42" headerRowCount="0" totalsRowShown="0" headerRowDxfId="217" dataDxfId="215" headerRowBorderDxfId="216">
  <sortState ref="A3:T32">
    <sortCondition ref="C3"/>
  </sortState>
  <tableColumns count="12">
    <tableColumn id="1" name="#" headerRowDxfId="214" dataDxfId="213"/>
    <tableColumn id="2" name="Piloto" headerRowDxfId="212" dataDxfId="211"/>
    <tableColumn id="3" name="Tempo" headerRowDxfId="210" dataDxfId="209"/>
    <tableColumn id="10" name="Carro" headerRowDxfId="208" dataDxfId="207"/>
    <tableColumn id="6" name="Vel.Máx." headerRowDxfId="206" dataDxfId="205">
      <calculatedColumnFormula>IFERROR(VLOOKUP(Ronda1[[#This Row],['#]],#REF!,2,FALSE),"")</calculatedColumnFormula>
    </tableColumn>
    <tableColumn id="7" name="Carro2" headerRowDxfId="204" dataDxfId="203"/>
    <tableColumn id="8" name="Voltas" headerRowDxfId="202" dataDxfId="201"/>
    <tableColumn id="9" name="Compl." headerRowDxfId="200" dataDxfId="199"/>
    <tableColumn id="12" name="Compl.%" headerRowDxfId="198" dataDxfId="197" dataCellStyle="Percentagem"/>
    <tableColumn id="13" name="Limpas" headerRowDxfId="196" dataDxfId="195"/>
    <tableColumn id="4" name="Limpas%" headerRowDxfId="194" dataDxfId="193"/>
    <tableColumn id="20" name="Pts." headerRowDxfId="192" dataDxfId="191">
      <calculatedColumnFormula>IFERROR(IF(OR(Ronda1[[#This Row],[Compl.%]]="DQ",Ronda1[[#This Row],[Compl.]]&lt;Config!$E$2*LARGE(Ronda1[Compl.],1)),,VLOOKUP(Ronda1[[#This Row],[Tempo]],tabela_pontos[],2,FALSE)),"")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4" name="Ronda2" displayName="Ronda2" ref="A3:L42" headerRowCount="0" totalsRowShown="0" headerRowDxfId="190" dataDxfId="188" headerRowBorderDxfId="189">
  <sortState ref="A4:T33">
    <sortCondition ref="C3"/>
  </sortState>
  <tableColumns count="12">
    <tableColumn id="1" name="#" headerRowDxfId="187" dataDxfId="186"/>
    <tableColumn id="2" name="Piloto" headerRowDxfId="185" dataDxfId="184"/>
    <tableColumn id="3" name="Tempo" headerRowDxfId="183" dataDxfId="182"/>
    <tableColumn id="10" name="Carro" headerRowDxfId="181" dataDxfId="180"/>
    <tableColumn id="6" name="Vel.Máx." headerRowDxfId="179" dataDxfId="178"/>
    <tableColumn id="7" name="Carro2" headerRowDxfId="177" dataDxfId="176"/>
    <tableColumn id="8" name="Voltas" headerRowDxfId="175" dataDxfId="174"/>
    <tableColumn id="9" name="Compl." headerRowDxfId="173" dataDxfId="172"/>
    <tableColumn id="12" name="Compl.%" headerRowDxfId="171" dataDxfId="170" dataCellStyle="Percentagem"/>
    <tableColumn id="13" name="Limpas" headerRowDxfId="169" dataDxfId="168"/>
    <tableColumn id="4" name="Limpas%" headerRowDxfId="167" dataDxfId="166"/>
    <tableColumn id="20" name="Pts." headerRowDxfId="165" dataDxfId="164">
      <calculatedColumnFormula>IFERROR(IF(OR(Ronda2[[#This Row],[Compl.%]]="DQ",Ronda2[[#This Row],[Compl.]]&lt;Config!$E$2*LARGE(Ronda2[Compl.],1)),,VLOOKUP(Ronda2[[#This Row],[Tempo]],tabela_pontos[],2,FALSE)),"")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Ronda3" displayName="Ronda3" ref="A3:L42" headerRowCount="0" totalsRowShown="0" headerRowDxfId="163" dataDxfId="161" headerRowBorderDxfId="162">
  <sortState ref="A4:T33">
    <sortCondition ref="C3"/>
  </sortState>
  <tableColumns count="12">
    <tableColumn id="1" name="#" headerRowDxfId="160" dataDxfId="159"/>
    <tableColumn id="2" name="Piloto" headerRowDxfId="158" dataDxfId="157"/>
    <tableColumn id="3" name="Tempo" headerRowDxfId="156" dataDxfId="155"/>
    <tableColumn id="10" name="Carro" headerRowDxfId="154" dataDxfId="153"/>
    <tableColumn id="6" name="Vel.Máx." headerRowDxfId="152" dataDxfId="151"/>
    <tableColumn id="7" name="Carro2" headerRowDxfId="150" dataDxfId="149"/>
    <tableColumn id="8" name="Voltas" headerRowDxfId="148" dataDxfId="147"/>
    <tableColumn id="9" name="Compl." headerRowDxfId="146" dataDxfId="145"/>
    <tableColumn id="12" name="Compl.%" headerRowDxfId="144" dataDxfId="143" dataCellStyle="Percentagem"/>
    <tableColumn id="13" name="Limpas" headerRowDxfId="142" dataDxfId="141"/>
    <tableColumn id="4" name="Limpas%" headerRowDxfId="140" dataDxfId="139"/>
    <tableColumn id="20" name="Pts." headerRowDxfId="138" dataDxfId="137">
      <calculatedColumnFormula>IFERROR(IF(OR(Ronda3[[#This Row],[Compl.%]]="DQ",Ronda3[[#This Row],[Compl.]]&lt;Config!$E$2*LARGE(Ronda3[Compl.],1)),,VLOOKUP(Ronda3[[#This Row],[Tempo]],tabela_pontos[],2,FALSE)),"")</calculatedColumn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8" name="Ronda4" displayName="Ronda4" ref="A3:L42" headerRowCount="0" totalsRowShown="0" headerRowDxfId="136" dataDxfId="134" headerRowBorderDxfId="135">
  <sortState ref="A4:T33">
    <sortCondition ref="C3"/>
  </sortState>
  <tableColumns count="12">
    <tableColumn id="1" name="#" headerRowDxfId="133" dataDxfId="132"/>
    <tableColumn id="2" name="Piloto" headerRowDxfId="131" dataDxfId="130"/>
    <tableColumn id="3" name="Tempo" headerRowDxfId="129" dataDxfId="128"/>
    <tableColumn id="10" name="Carro" headerRowDxfId="127" dataDxfId="126"/>
    <tableColumn id="6" name="Vel.Máx." headerRowDxfId="125" dataDxfId="124"/>
    <tableColumn id="7" name="Carro2" headerRowDxfId="123" dataDxfId="122"/>
    <tableColumn id="8" name="Voltas" headerRowDxfId="121" dataDxfId="120"/>
    <tableColumn id="9" name="Compl." headerRowDxfId="119" dataDxfId="118"/>
    <tableColumn id="12" name="Compl.%" headerRowDxfId="117" dataDxfId="116" dataCellStyle="Percentagem"/>
    <tableColumn id="13" name="Limpas" headerRowDxfId="115" dataDxfId="114"/>
    <tableColumn id="4" name="Limpas%" headerRowDxfId="113" dataDxfId="112"/>
    <tableColumn id="20" name="Pts." headerRowDxfId="111" dataDxfId="110">
      <calculatedColumnFormula>IFERROR(IF(OR(Ronda4[[#This Row],[Compl.%]]="DQ",Ronda4[[#This Row],[Compl.]]&lt;Config!$E$2*LARGE(Ronda4[Compl.],1)),,VLOOKUP(Ronda4[[#This Row],[Tempo]],tabela_pontos[],2,FALSE)),"")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9" name="Ronda5" displayName="Ronda5" ref="A3:L42" headerRowCount="0" totalsRowShown="0" headerRowDxfId="109" dataDxfId="107" headerRowBorderDxfId="108">
  <sortState ref="A4:T33">
    <sortCondition ref="C3"/>
  </sortState>
  <tableColumns count="12">
    <tableColumn id="1" name="#" headerRowDxfId="106" dataDxfId="105"/>
    <tableColumn id="2" name="Piloto" headerRowDxfId="104" dataDxfId="103"/>
    <tableColumn id="3" name="Tempo" headerRowDxfId="102" dataDxfId="101"/>
    <tableColumn id="10" name="Carro" headerRowDxfId="100" dataDxfId="99"/>
    <tableColumn id="6" name="Vel.Máx." headerRowDxfId="98" dataDxfId="97"/>
    <tableColumn id="7" name="Carro2" headerRowDxfId="96" dataDxfId="95"/>
    <tableColumn id="8" name="Voltas" headerRowDxfId="94" dataDxfId="93"/>
    <tableColumn id="9" name="Compl." headerRowDxfId="92" dataDxfId="91"/>
    <tableColumn id="12" name="Compl.%" headerRowDxfId="90" dataDxfId="89" dataCellStyle="Percentagem"/>
    <tableColumn id="13" name="Limpas" headerRowDxfId="88" dataDxfId="87"/>
    <tableColumn id="4" name="Limpas%" headerRowDxfId="86" dataDxfId="85"/>
    <tableColumn id="20" name="Pts." headerRowDxfId="84" dataDxfId="83">
      <calculatedColumnFormula>IFERROR(IF(OR(Ronda5[[#This Row],[Compl.%]]="DQ",Ronda5[[#This Row],[Compl.]]&lt;Config!$E$2*LARGE(Ronda5[Compl.],1)),,VLOOKUP(Ronda5[[#This Row],[Tempo]],tabela_pontos[],2,FALSE)),"")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11" name="Ronda6" displayName="Ronda6" ref="A3:L42" headerRowCount="0" totalsRowShown="0" headerRowDxfId="82" dataDxfId="80" headerRowBorderDxfId="81">
  <sortState ref="A4:T33">
    <sortCondition ref="C3"/>
  </sortState>
  <tableColumns count="12">
    <tableColumn id="1" name="#" headerRowDxfId="79" dataDxfId="78"/>
    <tableColumn id="2" name="Piloto" headerRowDxfId="77" dataDxfId="76"/>
    <tableColumn id="3" name="Tempo" headerRowDxfId="75" dataDxfId="74"/>
    <tableColumn id="10" name="Carro" headerRowDxfId="73" dataDxfId="72"/>
    <tableColumn id="6" name="Vel.Máx." headerRowDxfId="71" dataDxfId="70"/>
    <tableColumn id="7" name="Carro2" headerRowDxfId="69" dataDxfId="68"/>
    <tableColumn id="8" name="Voltas" headerRowDxfId="67" dataDxfId="66"/>
    <tableColumn id="9" name="Compl." headerRowDxfId="65" dataDxfId="64"/>
    <tableColumn id="12" name="Compl.%" headerRowDxfId="63" dataDxfId="62" dataCellStyle="Percentagem"/>
    <tableColumn id="13" name="Limpas" headerRowDxfId="61" dataDxfId="60"/>
    <tableColumn id="4" name="Limpas%" headerRowDxfId="59" dataDxfId="58"/>
    <tableColumn id="20" name="Pts." headerRowDxfId="57" dataDxfId="56">
      <calculatedColumnFormula>IFERROR(IF(OR(Ronda6[[#This Row],[Compl.%]]="DQ",Ronda6[[#This Row],[Compl.]]&lt;Config!$E$2*LARGE(Ronda6[Compl.],1)),,VLOOKUP(Ronda6[[#This Row],[Tempo]],tabela_pontos[],2,FALSE)),"")</calculatedColumn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2" name="Ronda7" displayName="Ronda7" ref="A3:L42" headerRowCount="0" totalsRowShown="0" headerRowDxfId="55" dataDxfId="53" headerRowBorderDxfId="54">
  <sortState ref="A4:T33">
    <sortCondition ref="C3"/>
  </sortState>
  <tableColumns count="12">
    <tableColumn id="1" name="#" headerRowDxfId="52" dataDxfId="51"/>
    <tableColumn id="2" name="Piloto" headerRowDxfId="50" dataDxfId="49"/>
    <tableColumn id="3" name="Tempo" headerRowDxfId="48" dataDxfId="47"/>
    <tableColumn id="10" name="Carro" headerRowDxfId="46" dataDxfId="45"/>
    <tableColumn id="6" name="Vel.Máx." headerRowDxfId="44" dataDxfId="43"/>
    <tableColumn id="7" name="Carro2" headerRowDxfId="42" dataDxfId="41"/>
    <tableColumn id="8" name="Voltas" headerRowDxfId="40" dataDxfId="39"/>
    <tableColumn id="9" name="Compl." headerRowDxfId="38" dataDxfId="37"/>
    <tableColumn id="12" name="Compl.%" headerRowDxfId="36" dataDxfId="35" dataCellStyle="Percentagem"/>
    <tableColumn id="13" name="Limpas" headerRowDxfId="34" dataDxfId="33"/>
    <tableColumn id="4" name="Limpas%" headerRowDxfId="32" dataDxfId="31"/>
    <tableColumn id="20" name="Pts." headerRowDxfId="30" dataDxfId="29">
      <calculatedColumnFormula>IFERROR(IF(OR(Ronda7[[#This Row],[Compl.%]]="DQ",Ronda7[[#This Row],[Compl.]]&lt;Config!$E$2*LARGE(Ronda7[Compl.],1)),,VLOOKUP(Ronda7[[#This Row],[Tempo]],tabela_pontos[],2,FALSE)),"")</calculatedColumn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3" name="Ronda8" displayName="Ronda8" ref="A3:L42" headerRowCount="0" totalsRowShown="0" headerRowDxfId="28" dataDxfId="26" headerRowBorderDxfId="27">
  <sortState ref="A4:T33">
    <sortCondition ref="C3"/>
  </sortState>
  <tableColumns count="12">
    <tableColumn id="1" name="#" headerRowDxfId="25" dataDxfId="24"/>
    <tableColumn id="2" name="Piloto" headerRowDxfId="23" dataDxfId="22"/>
    <tableColumn id="3" name="Tempo" headerRowDxfId="21" dataDxfId="20"/>
    <tableColumn id="10" name="Carro" headerRowDxfId="19" dataDxfId="18"/>
    <tableColumn id="6" name="Vel.Máx." headerRowDxfId="17" dataDxfId="16"/>
    <tableColumn id="7" name="Carro2" headerRowDxfId="15" dataDxfId="14"/>
    <tableColumn id="8" name="Voltas" headerRowDxfId="13" dataDxfId="12"/>
    <tableColumn id="9" name="Compl." headerRowDxfId="11" dataDxfId="10"/>
    <tableColumn id="12" name="Compl.%" headerRowDxfId="9" dataDxfId="8" dataCellStyle="Percentagem"/>
    <tableColumn id="13" name="Limpas" headerRowDxfId="7" dataDxfId="6"/>
    <tableColumn id="4" name="Limpas%" headerRowDxfId="5" dataDxfId="4"/>
    <tableColumn id="20" name="Pts." headerRowDxfId="3" dataDxfId="2">
      <calculatedColumnFormula>IFERROR(IF(OR(Ronda8[[#This Row],[Compl.%]]="DQ",Ronda8[[#This Row],[Compl.]]&lt;Config!$E$2*LARGE(Ronda8[Compl.],1)),,VLOOKUP(Ronda8[[#This Row],[Tempo]],tabela_pontos[],2,FALSE)),"")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13.xml"/><Relationship Id="rId4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58"/>
  <sheetViews>
    <sheetView showZeros="0" zoomScaleNormal="100" zoomScaleSheetLayoutView="100" workbookViewId="0">
      <selection activeCell="D20" sqref="D20"/>
    </sheetView>
  </sheetViews>
  <sheetFormatPr defaultColWidth="22.140625" defaultRowHeight="15" x14ac:dyDescent="0.25"/>
  <cols>
    <col min="1" max="1" width="4.140625" style="40" bestFit="1" customWidth="1"/>
    <col min="2" max="2" width="21.42578125" style="40" bestFit="1" customWidth="1"/>
    <col min="3" max="3" width="4.85546875" style="40" bestFit="1" customWidth="1"/>
    <col min="4" max="4" width="6.5703125" style="40" bestFit="1" customWidth="1"/>
    <col min="5" max="5" width="4.85546875" style="40" bestFit="1" customWidth="1"/>
    <col min="6" max="7" width="7.42578125" style="40" bestFit="1" customWidth="1"/>
    <col min="8" max="9" width="9.140625" style="40" bestFit="1" customWidth="1"/>
    <col min="10" max="11" width="8" style="40" bestFit="1" customWidth="1"/>
    <col min="12" max="13" width="7.85546875" style="40" bestFit="1" customWidth="1"/>
    <col min="14" max="16384" width="22.140625" style="40"/>
  </cols>
  <sheetData>
    <row r="1" spans="1:13" ht="27.75" x14ac:dyDescent="0.4">
      <c r="A1" s="50" t="s">
        <v>108</v>
      </c>
      <c r="B1" s="50"/>
      <c r="C1" s="43"/>
      <c r="D1" s="43"/>
      <c r="E1" s="43"/>
      <c r="F1" s="43"/>
      <c r="G1" s="43"/>
      <c r="H1" s="43"/>
      <c r="I1" s="43"/>
      <c r="J1" s="43"/>
      <c r="K1" s="51"/>
      <c r="L1" s="51"/>
      <c r="M1" s="51"/>
    </row>
    <row r="2" spans="1:13" x14ac:dyDescent="0.25">
      <c r="A2" s="31" t="s">
        <v>9</v>
      </c>
      <c r="B2" s="31" t="s">
        <v>1</v>
      </c>
      <c r="C2" s="3" t="s">
        <v>11</v>
      </c>
      <c r="D2" s="4" t="s">
        <v>14</v>
      </c>
      <c r="E2" s="4" t="s">
        <v>15</v>
      </c>
      <c r="F2" s="30" t="s">
        <v>231</v>
      </c>
      <c r="G2" s="30" t="s">
        <v>153</v>
      </c>
      <c r="H2" s="30" t="s">
        <v>154</v>
      </c>
      <c r="I2" s="30" t="s">
        <v>155</v>
      </c>
      <c r="J2" s="30" t="s">
        <v>156</v>
      </c>
      <c r="K2" s="30" t="s">
        <v>157</v>
      </c>
      <c r="L2" s="30" t="s">
        <v>158</v>
      </c>
      <c r="M2" s="30" t="s">
        <v>159</v>
      </c>
    </row>
    <row r="3" spans="1:13" x14ac:dyDescent="0.25">
      <c r="A3" s="35">
        <f>RANK(Pilotos[[#This Row],[Total]],Pilotos[Total],0)</f>
        <v>1</v>
      </c>
      <c r="B3" s="22" t="s">
        <v>171</v>
      </c>
      <c r="C3" s="36">
        <f>SUM(Pilotos[[#This Row],[Ronda 1]:[Ronda 8]])</f>
        <v>145</v>
      </c>
      <c r="D3" s="32">
        <f>IFERROR(C2-Pilotos[[#This Row],[Total]],)</f>
        <v>0</v>
      </c>
      <c r="E3" s="37">
        <f>$C$3-Pilotos[[#This Row],[Total]]</f>
        <v>0</v>
      </c>
      <c r="F3" s="28">
        <f>IFERROR(VLOOKUP(Pilotos[[#This Row],[Piloto]],Ronda1[[#All],[Piloto]:[Pts.]],11,FALSE),)</f>
        <v>30</v>
      </c>
      <c r="G3" s="28">
        <f>IFERROR(VLOOKUP(Pilotos[[#This Row],[Piloto]],Ronda2[[#All],[Piloto]:[Pts.]],11,FALSE),)</f>
        <v>30</v>
      </c>
      <c r="H3" s="28">
        <f>IFERROR(VLOOKUP(Pilotos[[#This Row],[Piloto]],Ronda3[[#All],[Piloto]:[Pts.]],11,FALSE),)</f>
        <v>25</v>
      </c>
      <c r="I3" s="28">
        <f>IFERROR(VLOOKUP(Pilotos[[#This Row],[Piloto]],Ronda4[[#All],[Piloto]:[Pts.]],11,FALSE),)</f>
        <v>30</v>
      </c>
      <c r="J3" s="28">
        <f>IFERROR(VLOOKUP(Pilotos[[#This Row],[Piloto]],Ronda5[[#All],[Piloto]:[Pts.]],11,FALSE),)</f>
        <v>30</v>
      </c>
      <c r="K3" s="28">
        <f>IFERROR(VLOOKUP(Pilotos[[#This Row],[Piloto]],Ronda6[[#All],[Piloto]:[Pts.]],11,FALSE),)</f>
        <v>0</v>
      </c>
      <c r="L3" s="28">
        <f>IFERROR(VLOOKUP(Pilotos[[#This Row],[Piloto]],Ronda7[[#All],[Piloto]:[Pts.]],11,FALSE),)</f>
        <v>0</v>
      </c>
      <c r="M3" s="28">
        <f>IFERROR(VLOOKUP(Pilotos[[#This Row],[Piloto]],Ronda8[[#All],[Piloto]:[Pts.]],11,FALSE),)</f>
        <v>0</v>
      </c>
    </row>
    <row r="4" spans="1:13" x14ac:dyDescent="0.25">
      <c r="A4" s="33">
        <f>RANK(Pilotos[[#This Row],[Total]],Pilotos[Total],0)</f>
        <v>2</v>
      </c>
      <c r="B4" s="22" t="s">
        <v>186</v>
      </c>
      <c r="C4" s="36">
        <f>SUM(Pilotos[[#This Row],[Ronda 1]:[Ronda 8]])</f>
        <v>69</v>
      </c>
      <c r="D4" s="32">
        <f>IFERROR(C3-Pilotos[[#This Row],[Total]],)</f>
        <v>76</v>
      </c>
      <c r="E4" s="37">
        <f>$C$3-Pilotos[[#This Row],[Total]]</f>
        <v>76</v>
      </c>
      <c r="F4" s="28">
        <f>IFERROR(VLOOKUP(Pilotos[[#This Row],[Piloto]],Ronda1[[#All],[Piloto]:[Pts.]],11,FALSE),)</f>
        <v>23</v>
      </c>
      <c r="G4" s="28">
        <f>IFERROR(VLOOKUP(Pilotos[[#This Row],[Piloto]],Ronda2[[#All],[Piloto]:[Pts.]],11,FALSE),)</f>
        <v>19</v>
      </c>
      <c r="H4" s="28">
        <f>IFERROR(VLOOKUP(Pilotos[[#This Row],[Piloto]],Ronda3[[#All],[Piloto]:[Pts.]],11,FALSE),)</f>
        <v>0</v>
      </c>
      <c r="I4" s="28">
        <f>IFERROR(VLOOKUP(Pilotos[[#This Row],[Piloto]],Ronda4[[#All],[Piloto]:[Pts.]],11,FALSE),)</f>
        <v>27</v>
      </c>
      <c r="J4" s="28">
        <f>IFERROR(VLOOKUP(Pilotos[[#This Row],[Piloto]],Ronda5[[#All],[Piloto]:[Pts.]],11,FALSE),)</f>
        <v>0</v>
      </c>
      <c r="K4" s="39">
        <f>IFERROR(VLOOKUP(Pilotos[[#This Row],[Piloto]],Ronda6[[#All],[Piloto]:[Pts.]],11,FALSE),)</f>
        <v>0</v>
      </c>
      <c r="L4" s="39">
        <f>IFERROR(VLOOKUP(Pilotos[[#This Row],[Piloto]],Ronda7[[#All],[Piloto]:[Pts.]],11,FALSE),)</f>
        <v>0</v>
      </c>
      <c r="M4" s="39">
        <f>IFERROR(VLOOKUP(Pilotos[[#This Row],[Piloto]],Ronda8[[#All],[Piloto]:[Pts.]],11,FALSE),)</f>
        <v>0</v>
      </c>
    </row>
    <row r="5" spans="1:13" x14ac:dyDescent="0.25">
      <c r="A5" s="34">
        <f>RANK(Pilotos[[#This Row],[Total]],Pilotos[Total],0)</f>
        <v>3</v>
      </c>
      <c r="B5" s="22" t="s">
        <v>236</v>
      </c>
      <c r="C5" s="36">
        <f>SUM(Pilotos[[#This Row],[Ronda 1]:[Ronda 8]])</f>
        <v>53</v>
      </c>
      <c r="D5" s="32">
        <f>IFERROR(C4-Pilotos[[#This Row],[Total]],)</f>
        <v>16</v>
      </c>
      <c r="E5" s="37">
        <f>$C$3-Pilotos[[#This Row],[Total]]</f>
        <v>92</v>
      </c>
      <c r="F5" s="28">
        <f>IFERROR(VLOOKUP(Pilotos[[#This Row],[Piloto]],Ronda1[[#All],[Piloto]:[Pts.]],11,FALSE),)</f>
        <v>0</v>
      </c>
      <c r="G5" s="28">
        <f>IFERROR(VLOOKUP(Pilotos[[#This Row],[Piloto]],Ronda2[[#All],[Piloto]:[Pts.]],11,FALSE),)</f>
        <v>23</v>
      </c>
      <c r="H5" s="28">
        <f>IFERROR(VLOOKUP(Pilotos[[#This Row],[Piloto]],Ronda3[[#All],[Piloto]:[Pts.]],11,FALSE),)</f>
        <v>30</v>
      </c>
      <c r="I5" s="28">
        <f>IFERROR(VLOOKUP(Pilotos[[#This Row],[Piloto]],Ronda4[[#All],[Piloto]:[Pts.]],11,FALSE),)</f>
        <v>0</v>
      </c>
      <c r="J5" s="28">
        <f>IFERROR(VLOOKUP(Pilotos[[#This Row],[Piloto]],Ronda5[[#All],[Piloto]:[Pts.]],11,FALSE),)</f>
        <v>0</v>
      </c>
      <c r="K5" s="39">
        <f>IFERROR(VLOOKUP(Pilotos[[#This Row],[Piloto]],Ronda6[[#All],[Piloto]:[Pts.]],11,FALSE),)</f>
        <v>0</v>
      </c>
      <c r="L5" s="39">
        <f>IFERROR(VLOOKUP(Pilotos[[#This Row],[Piloto]],Ronda7[[#All],[Piloto]:[Pts.]],11,FALSE),)</f>
        <v>0</v>
      </c>
      <c r="M5" s="39">
        <f>IFERROR(VLOOKUP(Pilotos[[#This Row],[Piloto]],Ronda8[[#All],[Piloto]:[Pts.]],11,FALSE),)</f>
        <v>0</v>
      </c>
    </row>
    <row r="6" spans="1:13" x14ac:dyDescent="0.25">
      <c r="A6" s="33">
        <f>RANK(Pilotos[[#This Row],[Total]],Pilotos[Total],0)</f>
        <v>4</v>
      </c>
      <c r="B6" s="22" t="s">
        <v>181</v>
      </c>
      <c r="C6" s="36">
        <f>SUM(Pilotos[[#This Row],[Ronda 1]:[Ronda 8]])</f>
        <v>52</v>
      </c>
      <c r="D6" s="32">
        <f>IFERROR(C5-Pilotos[[#This Row],[Total]],)</f>
        <v>1</v>
      </c>
      <c r="E6" s="37">
        <f>$C$3-Pilotos[[#This Row],[Total]]</f>
        <v>93</v>
      </c>
      <c r="F6" s="28">
        <f>IFERROR(VLOOKUP(Pilotos[[#This Row],[Piloto]],Ronda1[[#All],[Piloto]:[Pts.]],11,FALSE),)</f>
        <v>25</v>
      </c>
      <c r="G6" s="28">
        <f>IFERROR(VLOOKUP(Pilotos[[#This Row],[Piloto]],Ronda2[[#All],[Piloto]:[Pts.]],11,FALSE),)</f>
        <v>27</v>
      </c>
      <c r="H6" s="28">
        <f>IFERROR(VLOOKUP(Pilotos[[#This Row],[Piloto]],Ronda3[[#All],[Piloto]:[Pts.]],11,FALSE),)</f>
        <v>0</v>
      </c>
      <c r="I6" s="28">
        <f>IFERROR(VLOOKUP(Pilotos[[#This Row],[Piloto]],Ronda4[[#All],[Piloto]:[Pts.]],11,FALSE),)</f>
        <v>0</v>
      </c>
      <c r="J6" s="28">
        <f>IFERROR(VLOOKUP(Pilotos[[#This Row],[Piloto]],Ronda5[[#All],[Piloto]:[Pts.]],11,FALSE),)</f>
        <v>0</v>
      </c>
      <c r="K6" s="39">
        <f>IFERROR(VLOOKUP(Pilotos[[#This Row],[Piloto]],Ronda6[[#All],[Piloto]:[Pts.]],11,FALSE),)</f>
        <v>0</v>
      </c>
      <c r="L6" s="39">
        <f>IFERROR(VLOOKUP(Pilotos[[#This Row],[Piloto]],Ronda7[[#All],[Piloto]:[Pts.]],11,FALSE),)</f>
        <v>0</v>
      </c>
      <c r="M6" s="39">
        <f>IFERROR(VLOOKUP(Pilotos[[#This Row],[Piloto]],Ronda8[[#All],[Piloto]:[Pts.]],11,FALSE),)</f>
        <v>0</v>
      </c>
    </row>
    <row r="7" spans="1:13" x14ac:dyDescent="0.25">
      <c r="A7" s="35">
        <f>RANK(Pilotos[[#This Row],[Total]],Pilotos[Total],0)</f>
        <v>5</v>
      </c>
      <c r="B7" s="22" t="s">
        <v>222</v>
      </c>
      <c r="C7" s="36">
        <f>SUM(Pilotos[[#This Row],[Ronda 1]:[Ronda 8]])</f>
        <v>45</v>
      </c>
      <c r="D7" s="32">
        <f>IFERROR(C6-Pilotos[[#This Row],[Total]],)</f>
        <v>7</v>
      </c>
      <c r="E7" s="37">
        <f>$C$3-Pilotos[[#This Row],[Total]]</f>
        <v>100</v>
      </c>
      <c r="F7" s="28">
        <f>IFERROR(VLOOKUP(Pilotos[[#This Row],[Piloto]],Ronda1[[#All],[Piloto]:[Pts.]],11,FALSE),)</f>
        <v>9</v>
      </c>
      <c r="G7" s="28">
        <f>IFERROR(VLOOKUP(Pilotos[[#This Row],[Piloto]],Ronda2[[#All],[Piloto]:[Pts.]],11,FALSE),)</f>
        <v>13</v>
      </c>
      <c r="H7" s="28">
        <f>IFERROR(VLOOKUP(Pilotos[[#This Row],[Piloto]],Ronda3[[#All],[Piloto]:[Pts.]],11,FALSE),)</f>
        <v>23</v>
      </c>
      <c r="I7" s="28">
        <f>IFERROR(VLOOKUP(Pilotos[[#This Row],[Piloto]],Ronda4[[#All],[Piloto]:[Pts.]],11,FALSE),)</f>
        <v>0</v>
      </c>
      <c r="J7" s="28">
        <f>IFERROR(VLOOKUP(Pilotos[[#This Row],[Piloto]],Ronda5[[#All],[Piloto]:[Pts.]],11,FALSE),)</f>
        <v>0</v>
      </c>
      <c r="K7" s="28">
        <f>IFERROR(VLOOKUP(Pilotos[[#This Row],[Piloto]],Ronda6[[#All],[Piloto]:[Pts.]],11,FALSE),)</f>
        <v>0</v>
      </c>
      <c r="L7" s="28">
        <f>IFERROR(VLOOKUP(Pilotos[[#This Row],[Piloto]],Ronda7[[#All],[Piloto]:[Pts.]],11,FALSE),)</f>
        <v>0</v>
      </c>
      <c r="M7" s="39">
        <f>IFERROR(VLOOKUP(Pilotos[[#This Row],[Piloto]],Ronda8[[#All],[Piloto]:[Pts.]],11,FALSE),)</f>
        <v>0</v>
      </c>
    </row>
    <row r="8" spans="1:13" x14ac:dyDescent="0.25">
      <c r="A8" s="33">
        <f>RANK(Pilotos[[#This Row],[Total]],Pilotos[Total],0)</f>
        <v>6</v>
      </c>
      <c r="B8" s="24" t="s">
        <v>245</v>
      </c>
      <c r="C8" s="36">
        <f>SUM(Pilotos[[#This Row],[Ronda 1]:[Ronda 8]])</f>
        <v>42</v>
      </c>
      <c r="D8" s="32">
        <f>IFERROR(C7-Pilotos[[#This Row],[Total]],)</f>
        <v>3</v>
      </c>
      <c r="E8" s="37">
        <f>$C$3-Pilotos[[#This Row],[Total]]</f>
        <v>103</v>
      </c>
      <c r="F8" s="28">
        <f>IFERROR(VLOOKUP(Pilotos[[#This Row],[Piloto]],Ronda1[[#All],[Piloto]:[Pts.]],11,FALSE),)</f>
        <v>0</v>
      </c>
      <c r="G8" s="28">
        <f>IFERROR(VLOOKUP(Pilotos[[#This Row],[Piloto]],Ronda2[[#All],[Piloto]:[Pts.]],11,FALSE),)</f>
        <v>15</v>
      </c>
      <c r="H8" s="28">
        <f>IFERROR(VLOOKUP(Pilotos[[#This Row],[Piloto]],Ronda3[[#All],[Piloto]:[Pts.]],11,FALSE),)</f>
        <v>27</v>
      </c>
      <c r="I8" s="28">
        <f>IFERROR(VLOOKUP(Pilotos[[#This Row],[Piloto]],Ronda4[[#All],[Piloto]:[Pts.]],11,FALSE),)</f>
        <v>0</v>
      </c>
      <c r="J8" s="28">
        <f>IFERROR(VLOOKUP(Pilotos[[#This Row],[Piloto]],Ronda5[[#All],[Piloto]:[Pts.]],11,FALSE),)</f>
        <v>0</v>
      </c>
      <c r="K8" s="39">
        <f>IFERROR(VLOOKUP(Pilotos[[#This Row],[Piloto]],Ronda6[[#All],[Piloto]:[Pts.]],11,FALSE),)</f>
        <v>0</v>
      </c>
      <c r="L8" s="39">
        <f>IFERROR(VLOOKUP(Pilotos[[#This Row],[Piloto]],Ronda7[[#All],[Piloto]:[Pts.]],11,FALSE),)</f>
        <v>0</v>
      </c>
      <c r="M8" s="39">
        <f>IFERROR(VLOOKUP(Pilotos[[#This Row],[Piloto]],Ronda8[[#All],[Piloto]:[Pts.]],11,FALSE),)</f>
        <v>0</v>
      </c>
    </row>
    <row r="9" spans="1:13" x14ac:dyDescent="0.25">
      <c r="A9" s="33">
        <f>RANK(Pilotos[[#This Row],[Total]],Pilotos[Total],0)</f>
        <v>7</v>
      </c>
      <c r="B9" s="24" t="s">
        <v>217</v>
      </c>
      <c r="C9" s="36">
        <f>SUM(Pilotos[[#This Row],[Ronda 1]:[Ronda 8]])</f>
        <v>35</v>
      </c>
      <c r="D9" s="32">
        <f>IFERROR(C8-Pilotos[[#This Row],[Total]],)</f>
        <v>7</v>
      </c>
      <c r="E9" s="37">
        <f>$C$3-Pilotos[[#This Row],[Total]]</f>
        <v>110</v>
      </c>
      <c r="F9" s="28">
        <f>IFERROR(VLOOKUP(Pilotos[[#This Row],[Piloto]],Ronda1[[#All],[Piloto]:[Pts.]],11,FALSE),)</f>
        <v>10</v>
      </c>
      <c r="G9" s="28">
        <f>IFERROR(VLOOKUP(Pilotos[[#This Row],[Piloto]],Ronda2[[#All],[Piloto]:[Pts.]],11,FALSE),)</f>
        <v>25</v>
      </c>
      <c r="H9" s="28">
        <f>IFERROR(VLOOKUP(Pilotos[[#This Row],[Piloto]],Ronda3[[#All],[Piloto]:[Pts.]],11,FALSE),)</f>
        <v>0</v>
      </c>
      <c r="I9" s="28">
        <f>IFERROR(VLOOKUP(Pilotos[[#This Row],[Piloto]],Ronda4[[#All],[Piloto]:[Pts.]],11,FALSE),)</f>
        <v>0</v>
      </c>
      <c r="J9" s="28">
        <f>IFERROR(VLOOKUP(Pilotos[[#This Row],[Piloto]],Ronda5[[#All],[Piloto]:[Pts.]],11,FALSE),)</f>
        <v>0</v>
      </c>
      <c r="K9" s="39">
        <f>IFERROR(VLOOKUP(Pilotos[[#This Row],[Piloto]],Ronda6[[#All],[Piloto]:[Pts.]],11,FALSE),)</f>
        <v>0</v>
      </c>
      <c r="L9" s="39">
        <f>IFERROR(VLOOKUP(Pilotos[[#This Row],[Piloto]],Ronda7[[#All],[Piloto]:[Pts.]],11,FALSE),)</f>
        <v>0</v>
      </c>
      <c r="M9" s="39">
        <f>IFERROR(VLOOKUP(Pilotos[[#This Row],[Piloto]],Ronda8[[#All],[Piloto]:[Pts.]],11,FALSE),)</f>
        <v>0</v>
      </c>
    </row>
    <row r="10" spans="1:13" x14ac:dyDescent="0.25">
      <c r="A10" s="33">
        <f>RANK(Pilotos[[#This Row],[Total]],Pilotos[Total],0)</f>
        <v>8</v>
      </c>
      <c r="B10" s="24" t="s">
        <v>6</v>
      </c>
      <c r="C10" s="36">
        <f>SUM(Pilotos[[#This Row],[Ronda 1]:[Ronda 8]])</f>
        <v>28</v>
      </c>
      <c r="D10" s="32">
        <f>IFERROR(C9-Pilotos[[#This Row],[Total]],)</f>
        <v>7</v>
      </c>
      <c r="E10" s="37">
        <f>$C$3-Pilotos[[#This Row],[Total]]</f>
        <v>117</v>
      </c>
      <c r="F10" s="28">
        <f>IFERROR(VLOOKUP(Pilotos[[#This Row],[Piloto]],Ronda1[[#All],[Piloto]:[Pts.]],11,FALSE),)</f>
        <v>11</v>
      </c>
      <c r="G10" s="28">
        <f>IFERROR(VLOOKUP(Pilotos[[#This Row],[Piloto]],Ronda2[[#All],[Piloto]:[Pts.]],11,FALSE),)</f>
        <v>17</v>
      </c>
      <c r="H10" s="28">
        <f>IFERROR(VLOOKUP(Pilotos[[#This Row],[Piloto]],Ronda3[[#All],[Piloto]:[Pts.]],11,FALSE),)</f>
        <v>0</v>
      </c>
      <c r="I10" s="28">
        <f>IFERROR(VLOOKUP(Pilotos[[#This Row],[Piloto]],Ronda4[[#All],[Piloto]:[Pts.]],11,FALSE),)</f>
        <v>0</v>
      </c>
      <c r="J10" s="28">
        <f>IFERROR(VLOOKUP(Pilotos[[#This Row],[Piloto]],Ronda5[[#All],[Piloto]:[Pts.]],11,FALSE),)</f>
        <v>0</v>
      </c>
      <c r="K10" s="39">
        <f>IFERROR(VLOOKUP(Pilotos[[#This Row],[Piloto]],Ronda6[[#All],[Piloto]:[Pts.]],11,FALSE),)</f>
        <v>0</v>
      </c>
      <c r="L10" s="39">
        <f>IFERROR(VLOOKUP(Pilotos[[#This Row],[Piloto]],Ronda7[[#All],[Piloto]:[Pts.]],11,FALSE),)</f>
        <v>0</v>
      </c>
      <c r="M10" s="39">
        <f>IFERROR(VLOOKUP(Pilotos[[#This Row],[Piloto]],Ronda8[[#All],[Piloto]:[Pts.]],11,FALSE),)</f>
        <v>0</v>
      </c>
    </row>
    <row r="11" spans="1:13" x14ac:dyDescent="0.25">
      <c r="A11" s="34">
        <f>RANK(Pilotos[[#This Row],[Total]],Pilotos[Total],0)</f>
        <v>9</v>
      </c>
      <c r="B11" s="22" t="s">
        <v>176</v>
      </c>
      <c r="C11" s="36">
        <f>SUM(Pilotos[[#This Row],[Ronda 1]:[Ronda 8]])</f>
        <v>27</v>
      </c>
      <c r="D11" s="32">
        <f>IFERROR(C10-Pilotos[[#This Row],[Total]],)</f>
        <v>1</v>
      </c>
      <c r="E11" s="37">
        <f>$C$3-Pilotos[[#This Row],[Total]]</f>
        <v>118</v>
      </c>
      <c r="F11" s="28">
        <f>IFERROR(VLOOKUP(Pilotos[[#This Row],[Piloto]],Ronda1[[#All],[Piloto]:[Pts.]],11,FALSE),)</f>
        <v>27</v>
      </c>
      <c r="G11" s="28">
        <f>IFERROR(VLOOKUP(Pilotos[[#This Row],[Piloto]],Ronda2[[#All],[Piloto]:[Pts.]],11,FALSE),)</f>
        <v>0</v>
      </c>
      <c r="H11" s="28">
        <f>IFERROR(VLOOKUP(Pilotos[[#This Row],[Piloto]],Ronda3[[#All],[Piloto]:[Pts.]],11,FALSE),)</f>
        <v>0</v>
      </c>
      <c r="I11" s="28">
        <f>IFERROR(VLOOKUP(Pilotos[[#This Row],[Piloto]],Ronda4[[#All],[Piloto]:[Pts.]],11,FALSE),)</f>
        <v>0</v>
      </c>
      <c r="J11" s="28">
        <f>IFERROR(VLOOKUP(Pilotos[[#This Row],[Piloto]],Ronda5[[#All],[Piloto]:[Pts.]],11,FALSE),)</f>
        <v>0</v>
      </c>
      <c r="K11" s="39">
        <f>IFERROR(VLOOKUP(Pilotos[[#This Row],[Piloto]],Ronda6[[#All],[Piloto]:[Pts.]],11,FALSE),)</f>
        <v>0</v>
      </c>
      <c r="L11" s="39">
        <f>IFERROR(VLOOKUP(Pilotos[[#This Row],[Piloto]],Ronda7[[#All],[Piloto]:[Pts.]],11,FALSE),)</f>
        <v>0</v>
      </c>
      <c r="M11" s="39">
        <f>IFERROR(VLOOKUP(Pilotos[[#This Row],[Piloto]],Ronda8[[#All],[Piloto]:[Pts.]],11,FALSE),)</f>
        <v>0</v>
      </c>
    </row>
    <row r="12" spans="1:13" x14ac:dyDescent="0.25">
      <c r="A12" s="29">
        <f>RANK(Pilotos[[#This Row],[Total]],Pilotos[Total],0)</f>
        <v>10</v>
      </c>
      <c r="B12" s="22" t="s">
        <v>190</v>
      </c>
      <c r="C12" s="36">
        <f>SUM(Pilotos[[#This Row],[Ronda 1]:[Ronda 8]])</f>
        <v>21</v>
      </c>
      <c r="D12" s="32">
        <f>IFERROR(C11-Pilotos[[#This Row],[Total]],)</f>
        <v>6</v>
      </c>
      <c r="E12" s="37">
        <f>$C$3-Pilotos[[#This Row],[Total]]</f>
        <v>124</v>
      </c>
      <c r="F12" s="28">
        <f>IFERROR(VLOOKUP(Pilotos[[#This Row],[Piloto]],Ronda1[[#All],[Piloto]:[Pts.]],11,FALSE),)</f>
        <v>21</v>
      </c>
      <c r="G12" s="28">
        <f>IFERROR(VLOOKUP(Pilotos[[#This Row],[Piloto]],Ronda2[[#All],[Piloto]:[Pts.]],11,FALSE),)</f>
        <v>0</v>
      </c>
      <c r="H12" s="28">
        <f>IFERROR(VLOOKUP(Pilotos[[#This Row],[Piloto]],Ronda3[[#All],[Piloto]:[Pts.]],11,FALSE),)</f>
        <v>0</v>
      </c>
      <c r="I12" s="28">
        <f>IFERROR(VLOOKUP(Pilotos[[#This Row],[Piloto]],Ronda4[[#All],[Piloto]:[Pts.]],11,FALSE),)</f>
        <v>0</v>
      </c>
      <c r="J12" s="28">
        <f>IFERROR(VLOOKUP(Pilotos[[#This Row],[Piloto]],Ronda5[[#All],[Piloto]:[Pts.]],11,FALSE),)</f>
        <v>0</v>
      </c>
      <c r="K12" s="39">
        <f>IFERROR(VLOOKUP(Pilotos[[#This Row],[Piloto]],Ronda6[[#All],[Piloto]:[Pts.]],11,FALSE),)</f>
        <v>0</v>
      </c>
      <c r="L12" s="39">
        <f>IFERROR(VLOOKUP(Pilotos[[#This Row],[Piloto]],Ronda7[[#All],[Piloto]:[Pts.]],11,FALSE),)</f>
        <v>0</v>
      </c>
      <c r="M12" s="39">
        <f>IFERROR(VLOOKUP(Pilotos[[#This Row],[Piloto]],Ronda8[[#All],[Piloto]:[Pts.]],11,FALSE),)</f>
        <v>0</v>
      </c>
    </row>
    <row r="13" spans="1:13" x14ac:dyDescent="0.25">
      <c r="A13" s="33">
        <f>RANK(Pilotos[[#This Row],[Total]],Pilotos[Total],0)</f>
        <v>10</v>
      </c>
      <c r="B13" s="22" t="s">
        <v>238</v>
      </c>
      <c r="C13" s="36">
        <f>SUM(Pilotos[[#This Row],[Ronda 1]:[Ronda 8]])</f>
        <v>21</v>
      </c>
      <c r="D13" s="32">
        <f>IFERROR(C12-Pilotos[[#This Row],[Total]],)</f>
        <v>0</v>
      </c>
      <c r="E13" s="37">
        <f>$C$3-Pilotos[[#This Row],[Total]]</f>
        <v>124</v>
      </c>
      <c r="F13" s="28">
        <f>IFERROR(VLOOKUP(Pilotos[[#This Row],[Piloto]],Ronda1[[#All],[Piloto]:[Pts.]],11,FALSE),)</f>
        <v>0</v>
      </c>
      <c r="G13" s="28">
        <f>IFERROR(VLOOKUP(Pilotos[[#This Row],[Piloto]],Ronda2[[#All],[Piloto]:[Pts.]],11,FALSE),)</f>
        <v>21</v>
      </c>
      <c r="H13" s="28">
        <f>IFERROR(VLOOKUP(Pilotos[[#This Row],[Piloto]],Ronda3[[#All],[Piloto]:[Pts.]],11,FALSE),)</f>
        <v>0</v>
      </c>
      <c r="I13" s="28">
        <f>IFERROR(VLOOKUP(Pilotos[[#This Row],[Piloto]],Ronda4[[#All],[Piloto]:[Pts.]],11,FALSE),)</f>
        <v>0</v>
      </c>
      <c r="J13" s="28">
        <f>IFERROR(VLOOKUP(Pilotos[[#This Row],[Piloto]],Ronda5[[#All],[Piloto]:[Pts.]],11,FALSE),)</f>
        <v>0</v>
      </c>
      <c r="K13" s="39">
        <f>IFERROR(VLOOKUP(Pilotos[[#This Row],[Piloto]],Ronda6[[#All],[Piloto]:[Pts.]],11,FALSE),)</f>
        <v>0</v>
      </c>
      <c r="L13" s="39">
        <f>IFERROR(VLOOKUP(Pilotos[[#This Row],[Piloto]],Ronda7[[#All],[Piloto]:[Pts.]],11,FALSE),)</f>
        <v>0</v>
      </c>
      <c r="M13" s="39">
        <f>IFERROR(VLOOKUP(Pilotos[[#This Row],[Piloto]],Ronda8[[#All],[Piloto]:[Pts.]],11,FALSE),)</f>
        <v>0</v>
      </c>
    </row>
    <row r="14" spans="1:13" x14ac:dyDescent="0.25">
      <c r="A14" s="34">
        <f>RANK(Pilotos[[#This Row],[Total]],Pilotos[Total],0)</f>
        <v>12</v>
      </c>
      <c r="B14" s="22" t="s">
        <v>195</v>
      </c>
      <c r="C14" s="36">
        <f>SUM(Pilotos[[#This Row],[Ronda 1]:[Ronda 8]])</f>
        <v>19</v>
      </c>
      <c r="D14" s="32">
        <f>IFERROR(C13-Pilotos[[#This Row],[Total]],)</f>
        <v>2</v>
      </c>
      <c r="E14" s="37">
        <f>$C$3-Pilotos[[#This Row],[Total]]</f>
        <v>126</v>
      </c>
      <c r="F14" s="28">
        <f>IFERROR(VLOOKUP(Pilotos[[#This Row],[Piloto]],Ronda1[[#All],[Piloto]:[Pts.]],11,FALSE),)</f>
        <v>19</v>
      </c>
      <c r="G14" s="28">
        <f>IFERROR(VLOOKUP(Pilotos[[#This Row],[Piloto]],Ronda2[[#All],[Piloto]:[Pts.]],11,FALSE),)</f>
        <v>0</v>
      </c>
      <c r="H14" s="28">
        <f>IFERROR(VLOOKUP(Pilotos[[#This Row],[Piloto]],Ronda3[[#All],[Piloto]:[Pts.]],11,FALSE),)</f>
        <v>0</v>
      </c>
      <c r="I14" s="28">
        <f>IFERROR(VLOOKUP(Pilotos[[#This Row],[Piloto]],Ronda4[[#All],[Piloto]:[Pts.]],11,FALSE),)</f>
        <v>0</v>
      </c>
      <c r="J14" s="28">
        <f>IFERROR(VLOOKUP(Pilotos[[#This Row],[Piloto]],Ronda5[[#All],[Piloto]:[Pts.]],11,FALSE),)</f>
        <v>0</v>
      </c>
      <c r="K14" s="39">
        <f>IFERROR(VLOOKUP(Pilotos[[#This Row],[Piloto]],Ronda6[[#All],[Piloto]:[Pts.]],11,FALSE),)</f>
        <v>0</v>
      </c>
      <c r="L14" s="39">
        <f>IFERROR(VLOOKUP(Pilotos[[#This Row],[Piloto]],Ronda7[[#All],[Piloto]:[Pts.]],11,FALSE),)</f>
        <v>0</v>
      </c>
      <c r="M14" s="39">
        <f>IFERROR(VLOOKUP(Pilotos[[#This Row],[Piloto]],Ronda8[[#All],[Piloto]:[Pts.]],11,FALSE),)</f>
        <v>0</v>
      </c>
    </row>
    <row r="15" spans="1:13" x14ac:dyDescent="0.25">
      <c r="A15" s="34">
        <f>RANK(Pilotos[[#This Row],[Total]],Pilotos[Total],0)</f>
        <v>13</v>
      </c>
      <c r="B15" s="22" t="s">
        <v>200</v>
      </c>
      <c r="C15" s="36">
        <f>SUM(Pilotos[[#This Row],[Ronda 1]:[Ronda 8]])</f>
        <v>17</v>
      </c>
      <c r="D15" s="32">
        <f>IFERROR(C14-Pilotos[[#This Row],[Total]],)</f>
        <v>2</v>
      </c>
      <c r="E15" s="37">
        <f>$C$3-Pilotos[[#This Row],[Total]]</f>
        <v>128</v>
      </c>
      <c r="F15" s="28">
        <f>IFERROR(VLOOKUP(Pilotos[[#This Row],[Piloto]],Ronda1[[#All],[Piloto]:[Pts.]],11,FALSE),)</f>
        <v>17</v>
      </c>
      <c r="G15" s="28">
        <f>IFERROR(VLOOKUP(Pilotos[[#This Row],[Piloto]],Ronda2[[#All],[Piloto]:[Pts.]],11,FALSE),)</f>
        <v>0</v>
      </c>
      <c r="H15" s="28">
        <f>IFERROR(VLOOKUP(Pilotos[[#This Row],[Piloto]],Ronda3[[#All],[Piloto]:[Pts.]],11,FALSE),)</f>
        <v>0</v>
      </c>
      <c r="I15" s="28">
        <f>IFERROR(VLOOKUP(Pilotos[[#This Row],[Piloto]],Ronda4[[#All],[Piloto]:[Pts.]],11,FALSE),)</f>
        <v>0</v>
      </c>
      <c r="J15" s="28">
        <f>IFERROR(VLOOKUP(Pilotos[[#This Row],[Piloto]],Ronda5[[#All],[Piloto]:[Pts.]],11,FALSE),)</f>
        <v>0</v>
      </c>
      <c r="K15" s="39">
        <f>IFERROR(VLOOKUP(Pilotos[[#This Row],[Piloto]],Ronda6[[#All],[Piloto]:[Pts.]],11,FALSE),)</f>
        <v>0</v>
      </c>
      <c r="L15" s="39">
        <f>IFERROR(VLOOKUP(Pilotos[[#This Row],[Piloto]],Ronda7[[#All],[Piloto]:[Pts.]],11,FALSE),)</f>
        <v>0</v>
      </c>
      <c r="M15" s="39">
        <f>IFERROR(VLOOKUP(Pilotos[[#This Row],[Piloto]],Ronda8[[#All],[Piloto]:[Pts.]],11,FALSE),)</f>
        <v>0</v>
      </c>
    </row>
    <row r="16" spans="1:13" x14ac:dyDescent="0.25">
      <c r="A16" s="33">
        <f>RANK(Pilotos[[#This Row],[Total]],Pilotos[Total],0)</f>
        <v>14</v>
      </c>
      <c r="B16" s="24" t="s">
        <v>204</v>
      </c>
      <c r="C16" s="36">
        <f>SUM(Pilotos[[#This Row],[Ronda 1]:[Ronda 8]])</f>
        <v>15</v>
      </c>
      <c r="D16" s="32">
        <f>IFERROR(C15-Pilotos[[#This Row],[Total]],)</f>
        <v>2</v>
      </c>
      <c r="E16" s="37">
        <f>$C$3-Pilotos[[#This Row],[Total]]</f>
        <v>130</v>
      </c>
      <c r="F16" s="28">
        <f>IFERROR(VLOOKUP(Pilotos[[#This Row],[Piloto]],Ronda1[[#All],[Piloto]:[Pts.]],11,FALSE),)</f>
        <v>15</v>
      </c>
      <c r="G16" s="28">
        <f>IFERROR(VLOOKUP(Pilotos[[#This Row],[Piloto]],Ronda2[[#All],[Piloto]:[Pts.]],11,FALSE),)</f>
        <v>0</v>
      </c>
      <c r="H16" s="28">
        <f>IFERROR(VLOOKUP(Pilotos[[#This Row],[Piloto]],Ronda3[[#All],[Piloto]:[Pts.]],11,FALSE),)</f>
        <v>0</v>
      </c>
      <c r="I16" s="28">
        <f>IFERROR(VLOOKUP(Pilotos[[#This Row],[Piloto]],Ronda4[[#All],[Piloto]:[Pts.]],11,FALSE),)</f>
        <v>0</v>
      </c>
      <c r="J16" s="28">
        <f>IFERROR(VLOOKUP(Pilotos[[#This Row],[Piloto]],Ronda5[[#All],[Piloto]:[Pts.]],11,FALSE),)</f>
        <v>0</v>
      </c>
      <c r="K16" s="39">
        <f>IFERROR(VLOOKUP(Pilotos[[#This Row],[Piloto]],Ronda6[[#All],[Piloto]:[Pts.]],11,FALSE),)</f>
        <v>0</v>
      </c>
      <c r="L16" s="39">
        <f>IFERROR(VLOOKUP(Pilotos[[#This Row],[Piloto]],Ronda7[[#All],[Piloto]:[Pts.]],11,FALSE),)</f>
        <v>0</v>
      </c>
      <c r="M16" s="39">
        <f>IFERROR(VLOOKUP(Pilotos[[#This Row],[Piloto]],Ronda8[[#All],[Piloto]:[Pts.]],11,FALSE),)</f>
        <v>0</v>
      </c>
    </row>
    <row r="17" spans="1:13" x14ac:dyDescent="0.25">
      <c r="A17" s="33">
        <f>RANK(Pilotos[[#This Row],[Total]],Pilotos[Total],0)</f>
        <v>15</v>
      </c>
      <c r="B17" s="24" t="s">
        <v>208</v>
      </c>
      <c r="C17" s="36">
        <f>SUM(Pilotos[[#This Row],[Ronda 1]:[Ronda 8]])</f>
        <v>13</v>
      </c>
      <c r="D17" s="32">
        <f>IFERROR(C16-Pilotos[[#This Row],[Total]],)</f>
        <v>2</v>
      </c>
      <c r="E17" s="37">
        <f>$C$3-Pilotos[[#This Row],[Total]]</f>
        <v>132</v>
      </c>
      <c r="F17" s="28">
        <f>IFERROR(VLOOKUP(Pilotos[[#This Row],[Piloto]],Ronda1[[#All],[Piloto]:[Pts.]],11,FALSE),)</f>
        <v>13</v>
      </c>
      <c r="G17" s="28">
        <f>IFERROR(VLOOKUP(Pilotos[[#This Row],[Piloto]],Ronda2[[#All],[Piloto]:[Pts.]],11,FALSE),)</f>
        <v>0</v>
      </c>
      <c r="H17" s="28">
        <f>IFERROR(VLOOKUP(Pilotos[[#This Row],[Piloto]],Ronda3[[#All],[Piloto]:[Pts.]],11,FALSE),)</f>
        <v>0</v>
      </c>
      <c r="I17" s="28">
        <f>IFERROR(VLOOKUP(Pilotos[[#This Row],[Piloto]],Ronda4[[#All],[Piloto]:[Pts.]],11,FALSE),)</f>
        <v>0</v>
      </c>
      <c r="J17" s="28">
        <f>IFERROR(VLOOKUP(Pilotos[[#This Row],[Piloto]],Ronda5[[#All],[Piloto]:[Pts.]],11,FALSE),)</f>
        <v>0</v>
      </c>
      <c r="K17" s="39">
        <f>IFERROR(VLOOKUP(Pilotos[[#This Row],[Piloto]],Ronda6[[#All],[Piloto]:[Pts.]],11,FALSE),)</f>
        <v>0</v>
      </c>
      <c r="L17" s="39">
        <f>IFERROR(VLOOKUP(Pilotos[[#This Row],[Piloto]],Ronda7[[#All],[Piloto]:[Pts.]],11,FALSE),)</f>
        <v>0</v>
      </c>
      <c r="M17" s="39">
        <f>IFERROR(VLOOKUP(Pilotos[[#This Row],[Piloto]],Ronda8[[#All],[Piloto]:[Pts.]],11,FALSE),)</f>
        <v>0</v>
      </c>
    </row>
    <row r="18" spans="1:13" x14ac:dyDescent="0.25">
      <c r="A18" s="35">
        <f>RANK(Pilotos[[#This Row],[Total]],Pilotos[Total],0)</f>
        <v>16</v>
      </c>
      <c r="B18" s="22" t="s">
        <v>225</v>
      </c>
      <c r="C18" s="36">
        <f>SUM(Pilotos[[#This Row],[Ronda 1]:[Ronda 8]])</f>
        <v>8</v>
      </c>
      <c r="D18" s="32">
        <f>IFERROR(C17-Pilotos[[#This Row],[Total]],)</f>
        <v>5</v>
      </c>
      <c r="E18" s="37">
        <f>$C$3-Pilotos[[#This Row],[Total]]</f>
        <v>137</v>
      </c>
      <c r="F18" s="28">
        <f>IFERROR(VLOOKUP(Pilotos[[#This Row],[Piloto]],Ronda1[[#All],[Piloto]:[Pts.]],11,FALSE),)</f>
        <v>8</v>
      </c>
      <c r="G18" s="28">
        <f>IFERROR(VLOOKUP(Pilotos[[#This Row],[Piloto]],Ronda2[[#All],[Piloto]:[Pts.]],11,FALSE),)</f>
        <v>0</v>
      </c>
      <c r="H18" s="28">
        <f>IFERROR(VLOOKUP(Pilotos[[#This Row],[Piloto]],Ronda3[[#All],[Piloto]:[Pts.]],11,FALSE),)</f>
        <v>0</v>
      </c>
      <c r="I18" s="28">
        <f>IFERROR(VLOOKUP(Pilotos[[#This Row],[Piloto]],Ronda4[[#All],[Piloto]:[Pts.]],11,FALSE),)</f>
        <v>0</v>
      </c>
      <c r="J18" s="28">
        <f>IFERROR(VLOOKUP(Pilotos[[#This Row],[Piloto]],Ronda5[[#All],[Piloto]:[Pts.]],11,FALSE),)</f>
        <v>0</v>
      </c>
      <c r="K18" s="28">
        <f>IFERROR(VLOOKUP(Pilotos[[#This Row],[Piloto]],Ronda6[[#All],[Piloto]:[Pts.]],11,FALSE),)</f>
        <v>0</v>
      </c>
      <c r="L18" s="28">
        <f>IFERROR(VLOOKUP(Pilotos[[#This Row],[Piloto]],Ronda7[[#All],[Piloto]:[Pts.]],11,FALSE),)</f>
        <v>0</v>
      </c>
      <c r="M18" s="39">
        <f>IFERROR(VLOOKUP(Pilotos[[#This Row],[Piloto]],Ronda8[[#All],[Piloto]:[Pts.]],11,FALSE),)</f>
        <v>0</v>
      </c>
    </row>
    <row r="19" spans="1:13" x14ac:dyDescent="0.25">
      <c r="A19" s="35">
        <f>RANK(Pilotos[[#This Row],[Total]],Pilotos[Total],0)</f>
        <v>17</v>
      </c>
      <c r="B19" s="22" t="s">
        <v>228</v>
      </c>
      <c r="C19" s="36">
        <f>SUM(Pilotos[[#This Row],[Ronda 1]:[Ronda 8]])</f>
        <v>7</v>
      </c>
      <c r="D19" s="32">
        <f>IFERROR(C18-Pilotos[[#This Row],[Total]],)</f>
        <v>1</v>
      </c>
      <c r="E19" s="37">
        <f>$C$3-Pilotos[[#This Row],[Total]]</f>
        <v>138</v>
      </c>
      <c r="F19" s="28">
        <f>IFERROR(VLOOKUP(Pilotos[[#This Row],[Piloto]],Ronda1[[#All],[Piloto]:[Pts.]],11,FALSE),)</f>
        <v>7</v>
      </c>
      <c r="G19" s="28">
        <f>IFERROR(VLOOKUP(Pilotos[[#This Row],[Piloto]],Ronda2[[#All],[Piloto]:[Pts.]],11,FALSE),)</f>
        <v>0</v>
      </c>
      <c r="H19" s="28">
        <f>IFERROR(VLOOKUP(Pilotos[[#This Row],[Piloto]],Ronda3[[#All],[Piloto]:[Pts.]],11,FALSE),)</f>
        <v>0</v>
      </c>
      <c r="I19" s="28">
        <f>IFERROR(VLOOKUP(Pilotos[[#This Row],[Piloto]],Ronda4[[#All],[Piloto]:[Pts.]],11,FALSE),)</f>
        <v>0</v>
      </c>
      <c r="J19" s="28">
        <f>IFERROR(VLOOKUP(Pilotos[[#This Row],[Piloto]],Ronda5[[#All],[Piloto]:[Pts.]],11,FALSE),)</f>
        <v>0</v>
      </c>
      <c r="K19" s="28">
        <f>IFERROR(VLOOKUP(Pilotos[[#This Row],[Piloto]],Ronda6[[#All],[Piloto]:[Pts.]],11,FALSE),)</f>
        <v>0</v>
      </c>
      <c r="L19" s="28">
        <f>IFERROR(VLOOKUP(Pilotos[[#This Row],[Piloto]],Ronda7[[#All],[Piloto]:[Pts.]],11,FALSE),)</f>
        <v>0</v>
      </c>
      <c r="M19" s="39">
        <f>IFERROR(VLOOKUP(Pilotos[[#This Row],[Piloto]],Ronda8[[#All],[Piloto]:[Pts.]],11,FALSE),)</f>
        <v>0</v>
      </c>
    </row>
    <row r="20" spans="1:13" x14ac:dyDescent="0.25">
      <c r="A20" s="34">
        <f>RANK(Pilotos[[#This Row],[Total]],Pilotos[Total],0)</f>
        <v>18</v>
      </c>
      <c r="B20" s="42"/>
      <c r="C20" s="36">
        <f>SUM(Pilotos[[#This Row],[Ronda 1]:[Ronda 8]])</f>
        <v>0</v>
      </c>
      <c r="D20" s="32">
        <f>IFERROR(C19-Pilotos[[#This Row],[Total]],)</f>
        <v>7</v>
      </c>
      <c r="E20" s="37">
        <f>$C$3-Pilotos[[#This Row],[Total]]</f>
        <v>145</v>
      </c>
      <c r="F20" s="28">
        <f>IFERROR(VLOOKUP(Pilotos[[#This Row],[Piloto]],Ronda1[[#All],[Piloto]:[Pts.]],11,FALSE),)</f>
        <v>0</v>
      </c>
      <c r="G20" s="28">
        <f>IFERROR(VLOOKUP(Pilotos[[#This Row],[Piloto]],Ronda2[[#All],[Piloto]:[Pts.]],11,FALSE),)</f>
        <v>0</v>
      </c>
      <c r="H20" s="28">
        <f>IFERROR(VLOOKUP(Pilotos[[#This Row],[Piloto]],Ronda3[[#All],[Piloto]:[Pts.]],11,FALSE),)</f>
        <v>0</v>
      </c>
      <c r="I20" s="28">
        <f>IFERROR(VLOOKUP(Pilotos[[#This Row],[Piloto]],Ronda4[[#All],[Piloto]:[Pts.]],11,FALSE),)</f>
        <v>0</v>
      </c>
      <c r="J20" s="28">
        <f>IFERROR(VLOOKUP(Pilotos[[#This Row],[Piloto]],Ronda5[[#All],[Piloto]:[Pts.]],11,FALSE),)</f>
        <v>0</v>
      </c>
      <c r="K20" s="39">
        <f>IFERROR(VLOOKUP(Pilotos[[#This Row],[Piloto]],Ronda6[[#All],[Piloto]:[Pts.]],11,FALSE),)</f>
        <v>0</v>
      </c>
      <c r="L20" s="39">
        <f>IFERROR(VLOOKUP(Pilotos[[#This Row],[Piloto]],Ronda7[[#All],[Piloto]:[Pts.]],11,FALSE),)</f>
        <v>0</v>
      </c>
      <c r="M20" s="39">
        <f>IFERROR(VLOOKUP(Pilotos[[#This Row],[Piloto]],Ronda8[[#All],[Piloto]:[Pts.]],11,FALSE),)</f>
        <v>0</v>
      </c>
    </row>
    <row r="21" spans="1:13" x14ac:dyDescent="0.25">
      <c r="A21" s="34">
        <f>RANK(Pilotos[[#This Row],[Total]],Pilotos[Total],0)</f>
        <v>18</v>
      </c>
      <c r="B21" s="42"/>
      <c r="C21" s="36">
        <f>SUM(Pilotos[[#This Row],[Ronda 1]:[Ronda 8]])</f>
        <v>0</v>
      </c>
      <c r="D21" s="32">
        <f>IFERROR(C20-Pilotos[[#This Row],[Total]],)</f>
        <v>0</v>
      </c>
      <c r="E21" s="37">
        <f>$C$3-Pilotos[[#This Row],[Total]]</f>
        <v>145</v>
      </c>
      <c r="F21" s="28">
        <f>IFERROR(VLOOKUP(Pilotos[[#This Row],[Piloto]],Ronda1[[#All],[Piloto]:[Pts.]],11,FALSE),)</f>
        <v>0</v>
      </c>
      <c r="G21" s="28">
        <f>IFERROR(VLOOKUP(Pilotos[[#This Row],[Piloto]],Ronda2[[#All],[Piloto]:[Pts.]],11,FALSE),)</f>
        <v>0</v>
      </c>
      <c r="H21" s="28">
        <f>IFERROR(VLOOKUP(Pilotos[[#This Row],[Piloto]],Ronda3[[#All],[Piloto]:[Pts.]],11,FALSE),)</f>
        <v>0</v>
      </c>
      <c r="I21" s="28">
        <f>IFERROR(VLOOKUP(Pilotos[[#This Row],[Piloto]],Ronda4[[#All],[Piloto]:[Pts.]],11,FALSE),)</f>
        <v>0</v>
      </c>
      <c r="J21" s="28">
        <f>IFERROR(VLOOKUP(Pilotos[[#This Row],[Piloto]],Ronda5[[#All],[Piloto]:[Pts.]],11,FALSE),)</f>
        <v>0</v>
      </c>
      <c r="K21" s="39">
        <f>IFERROR(VLOOKUP(Pilotos[[#This Row],[Piloto]],Ronda6[[#All],[Piloto]:[Pts.]],11,FALSE),)</f>
        <v>0</v>
      </c>
      <c r="L21" s="39">
        <f>IFERROR(VLOOKUP(Pilotos[[#This Row],[Piloto]],Ronda7[[#All],[Piloto]:[Pts.]],11,FALSE),)</f>
        <v>0</v>
      </c>
      <c r="M21" s="39">
        <f>IFERROR(VLOOKUP(Pilotos[[#This Row],[Piloto]],Ronda8[[#All],[Piloto]:[Pts.]],11,FALSE),)</f>
        <v>0</v>
      </c>
    </row>
    <row r="22" spans="1:13" x14ac:dyDescent="0.25">
      <c r="A22" s="34">
        <f>RANK(Pilotos[[#This Row],[Total]],Pilotos[Total],0)</f>
        <v>18</v>
      </c>
      <c r="B22" s="42"/>
      <c r="C22" s="36">
        <f>SUM(Pilotos[[#This Row],[Ronda 1]:[Ronda 8]])</f>
        <v>0</v>
      </c>
      <c r="D22" s="32">
        <f>IFERROR(C21-Pilotos[[#This Row],[Total]],)</f>
        <v>0</v>
      </c>
      <c r="E22" s="37">
        <f>$C$3-Pilotos[[#This Row],[Total]]</f>
        <v>145</v>
      </c>
      <c r="F22" s="28">
        <f>IFERROR(VLOOKUP(Pilotos[[#This Row],[Piloto]],Ronda1[[#All],[Piloto]:[Pts.]],11,FALSE),)</f>
        <v>0</v>
      </c>
      <c r="G22" s="28">
        <f>IFERROR(VLOOKUP(Pilotos[[#This Row],[Piloto]],Ronda2[[#All],[Piloto]:[Pts.]],11,FALSE),)</f>
        <v>0</v>
      </c>
      <c r="H22" s="28">
        <f>IFERROR(VLOOKUP(Pilotos[[#This Row],[Piloto]],Ronda3[[#All],[Piloto]:[Pts.]],11,FALSE),)</f>
        <v>0</v>
      </c>
      <c r="I22" s="28">
        <f>IFERROR(VLOOKUP(Pilotos[[#This Row],[Piloto]],Ronda4[[#All],[Piloto]:[Pts.]],11,FALSE),)</f>
        <v>0</v>
      </c>
      <c r="J22" s="28">
        <f>IFERROR(VLOOKUP(Pilotos[[#This Row],[Piloto]],Ronda5[[#All],[Piloto]:[Pts.]],11,FALSE),)</f>
        <v>0</v>
      </c>
      <c r="K22" s="39">
        <f>IFERROR(VLOOKUP(Pilotos[[#This Row],[Piloto]],Ronda6[[#All],[Piloto]:[Pts.]],11,FALSE),)</f>
        <v>0</v>
      </c>
      <c r="L22" s="39">
        <f>IFERROR(VLOOKUP(Pilotos[[#This Row],[Piloto]],Ronda7[[#All],[Piloto]:[Pts.]],11,FALSE),)</f>
        <v>0</v>
      </c>
      <c r="M22" s="39">
        <f>IFERROR(VLOOKUP(Pilotos[[#This Row],[Piloto]],Ronda8[[#All],[Piloto]:[Pts.]],11,FALSE),)</f>
        <v>0</v>
      </c>
    </row>
    <row r="23" spans="1:13" x14ac:dyDescent="0.25">
      <c r="A23" s="34">
        <f>RANK(Pilotos[[#This Row],[Total]],Pilotos[Total],0)</f>
        <v>18</v>
      </c>
      <c r="B23" s="42"/>
      <c r="C23" s="36">
        <f>SUM(Pilotos[[#This Row],[Ronda 1]:[Ronda 8]])</f>
        <v>0</v>
      </c>
      <c r="D23" s="32">
        <f>IFERROR(C22-Pilotos[[#This Row],[Total]],)</f>
        <v>0</v>
      </c>
      <c r="E23" s="37">
        <f>$C$3-Pilotos[[#This Row],[Total]]</f>
        <v>145</v>
      </c>
      <c r="F23" s="28">
        <f>IFERROR(VLOOKUP(Pilotos[[#This Row],[Piloto]],Ronda1[[#All],[Piloto]:[Pts.]],11,FALSE),)</f>
        <v>0</v>
      </c>
      <c r="G23" s="28">
        <f>IFERROR(VLOOKUP(Pilotos[[#This Row],[Piloto]],Ronda2[[#All],[Piloto]:[Pts.]],11,FALSE),)</f>
        <v>0</v>
      </c>
      <c r="H23" s="28">
        <f>IFERROR(VLOOKUP(Pilotos[[#This Row],[Piloto]],Ronda3[[#All],[Piloto]:[Pts.]],11,FALSE),)</f>
        <v>0</v>
      </c>
      <c r="I23" s="28">
        <f>IFERROR(VLOOKUP(Pilotos[[#This Row],[Piloto]],Ronda4[[#All],[Piloto]:[Pts.]],11,FALSE),)</f>
        <v>0</v>
      </c>
      <c r="J23" s="28">
        <f>IFERROR(VLOOKUP(Pilotos[[#This Row],[Piloto]],Ronda5[[#All],[Piloto]:[Pts.]],11,FALSE),)</f>
        <v>0</v>
      </c>
      <c r="K23" s="39">
        <f>IFERROR(VLOOKUP(Pilotos[[#This Row],[Piloto]],Ronda6[[#All],[Piloto]:[Pts.]],11,FALSE),)</f>
        <v>0</v>
      </c>
      <c r="L23" s="39">
        <f>IFERROR(VLOOKUP(Pilotos[[#This Row],[Piloto]],Ronda7[[#All],[Piloto]:[Pts.]],11,FALSE),)</f>
        <v>0</v>
      </c>
      <c r="M23" s="39">
        <f>IFERROR(VLOOKUP(Pilotos[[#This Row],[Piloto]],Ronda8[[#All],[Piloto]:[Pts.]],11,FALSE),)</f>
        <v>0</v>
      </c>
    </row>
    <row r="24" spans="1:13" x14ac:dyDescent="0.25">
      <c r="A24" s="34">
        <f>RANK(Pilotos[[#This Row],[Total]],Pilotos[Total],0)</f>
        <v>18</v>
      </c>
      <c r="B24" s="42"/>
      <c r="C24" s="36">
        <f>SUM(Pilotos[[#This Row],[Ronda 1]:[Ronda 8]])</f>
        <v>0</v>
      </c>
      <c r="D24" s="32">
        <f>IFERROR(C23-Pilotos[[#This Row],[Total]],)</f>
        <v>0</v>
      </c>
      <c r="E24" s="37">
        <f>$C$3-Pilotos[[#This Row],[Total]]</f>
        <v>145</v>
      </c>
      <c r="F24" s="28">
        <f>IFERROR(VLOOKUP(Pilotos[[#This Row],[Piloto]],Ronda1[[#All],[Piloto]:[Pts.]],11,FALSE),)</f>
        <v>0</v>
      </c>
      <c r="G24" s="28">
        <f>IFERROR(VLOOKUP(Pilotos[[#This Row],[Piloto]],Ronda2[[#All],[Piloto]:[Pts.]],11,FALSE),)</f>
        <v>0</v>
      </c>
      <c r="H24" s="28">
        <f>IFERROR(VLOOKUP(Pilotos[[#This Row],[Piloto]],Ronda3[[#All],[Piloto]:[Pts.]],11,FALSE),)</f>
        <v>0</v>
      </c>
      <c r="I24" s="28">
        <f>IFERROR(VLOOKUP(Pilotos[[#This Row],[Piloto]],Ronda4[[#All],[Piloto]:[Pts.]],11,FALSE),)</f>
        <v>0</v>
      </c>
      <c r="J24" s="28">
        <f>IFERROR(VLOOKUP(Pilotos[[#This Row],[Piloto]],Ronda5[[#All],[Piloto]:[Pts.]],11,FALSE),)</f>
        <v>0</v>
      </c>
      <c r="K24" s="39">
        <f>IFERROR(VLOOKUP(Pilotos[[#This Row],[Piloto]],Ronda6[[#All],[Piloto]:[Pts.]],11,FALSE),)</f>
        <v>0</v>
      </c>
      <c r="L24" s="39">
        <f>IFERROR(VLOOKUP(Pilotos[[#This Row],[Piloto]],Ronda7[[#All],[Piloto]:[Pts.]],11,FALSE),)</f>
        <v>0</v>
      </c>
      <c r="M24" s="39">
        <f>IFERROR(VLOOKUP(Pilotos[[#This Row],[Piloto]],Ronda8[[#All],[Piloto]:[Pts.]],11,FALSE),)</f>
        <v>0</v>
      </c>
    </row>
    <row r="25" spans="1:13" x14ac:dyDescent="0.25">
      <c r="A25" s="34">
        <f>RANK(Pilotos[[#This Row],[Total]],Pilotos[Total],0)</f>
        <v>18</v>
      </c>
      <c r="B25" s="42"/>
      <c r="C25" s="36">
        <f>SUM(Pilotos[[#This Row],[Ronda 1]:[Ronda 8]])</f>
        <v>0</v>
      </c>
      <c r="D25" s="32">
        <f>IFERROR(C24-Pilotos[[#This Row],[Total]],)</f>
        <v>0</v>
      </c>
      <c r="E25" s="37">
        <f>$C$3-Pilotos[[#This Row],[Total]]</f>
        <v>145</v>
      </c>
      <c r="F25" s="28">
        <f>IFERROR(VLOOKUP(Pilotos[[#This Row],[Piloto]],Ronda1[[#All],[Piloto]:[Pts.]],11,FALSE),)</f>
        <v>0</v>
      </c>
      <c r="G25" s="28">
        <f>IFERROR(VLOOKUP(Pilotos[[#This Row],[Piloto]],Ronda2[[#All],[Piloto]:[Pts.]],11,FALSE),)</f>
        <v>0</v>
      </c>
      <c r="H25" s="28">
        <f>IFERROR(VLOOKUP(Pilotos[[#This Row],[Piloto]],Ronda3[[#All],[Piloto]:[Pts.]],11,FALSE),)</f>
        <v>0</v>
      </c>
      <c r="I25" s="28">
        <f>IFERROR(VLOOKUP(Pilotos[[#This Row],[Piloto]],Ronda4[[#All],[Piloto]:[Pts.]],11,FALSE),)</f>
        <v>0</v>
      </c>
      <c r="J25" s="28">
        <f>IFERROR(VLOOKUP(Pilotos[[#This Row],[Piloto]],Ronda5[[#All],[Piloto]:[Pts.]],11,FALSE),)</f>
        <v>0</v>
      </c>
      <c r="K25" s="39">
        <f>IFERROR(VLOOKUP(Pilotos[[#This Row],[Piloto]],Ronda6[[#All],[Piloto]:[Pts.]],11,FALSE),)</f>
        <v>0</v>
      </c>
      <c r="L25" s="39">
        <f>IFERROR(VLOOKUP(Pilotos[[#This Row],[Piloto]],Ronda7[[#All],[Piloto]:[Pts.]],11,FALSE),)</f>
        <v>0</v>
      </c>
      <c r="M25" s="39">
        <f>IFERROR(VLOOKUP(Pilotos[[#This Row],[Piloto]],Ronda8[[#All],[Piloto]:[Pts.]],11,FALSE),)</f>
        <v>0</v>
      </c>
    </row>
    <row r="26" spans="1:13" x14ac:dyDescent="0.25">
      <c r="A26" s="34">
        <f>RANK(Pilotos[[#This Row],[Total]],Pilotos[Total],0)</f>
        <v>18</v>
      </c>
      <c r="B26" s="42"/>
      <c r="C26" s="36">
        <f>SUM(Pilotos[[#This Row],[Ronda 1]:[Ronda 8]])</f>
        <v>0</v>
      </c>
      <c r="D26" s="32">
        <f>IFERROR(C25-Pilotos[[#This Row],[Total]],)</f>
        <v>0</v>
      </c>
      <c r="E26" s="37">
        <f>$C$3-Pilotos[[#This Row],[Total]]</f>
        <v>145</v>
      </c>
      <c r="F26" s="28">
        <f>IFERROR(VLOOKUP(Pilotos[[#This Row],[Piloto]],Ronda1[[#All],[Piloto]:[Pts.]],11,FALSE),)</f>
        <v>0</v>
      </c>
      <c r="G26" s="28">
        <f>IFERROR(VLOOKUP(Pilotos[[#This Row],[Piloto]],Ronda2[[#All],[Piloto]:[Pts.]],11,FALSE),)</f>
        <v>0</v>
      </c>
      <c r="H26" s="28">
        <f>IFERROR(VLOOKUP(Pilotos[[#This Row],[Piloto]],Ronda3[[#All],[Piloto]:[Pts.]],11,FALSE),)</f>
        <v>0</v>
      </c>
      <c r="I26" s="28">
        <f>IFERROR(VLOOKUP(Pilotos[[#This Row],[Piloto]],Ronda4[[#All],[Piloto]:[Pts.]],11,FALSE),)</f>
        <v>0</v>
      </c>
      <c r="J26" s="28">
        <f>IFERROR(VLOOKUP(Pilotos[[#This Row],[Piloto]],Ronda5[[#All],[Piloto]:[Pts.]],11,FALSE),)</f>
        <v>0</v>
      </c>
      <c r="K26" s="39">
        <f>IFERROR(VLOOKUP(Pilotos[[#This Row],[Piloto]],Ronda6[[#All],[Piloto]:[Pts.]],11,FALSE),)</f>
        <v>0</v>
      </c>
      <c r="L26" s="39">
        <f>IFERROR(VLOOKUP(Pilotos[[#This Row],[Piloto]],Ronda7[[#All],[Piloto]:[Pts.]],11,FALSE),)</f>
        <v>0</v>
      </c>
      <c r="M26" s="39">
        <f>IFERROR(VLOOKUP(Pilotos[[#This Row],[Piloto]],Ronda8[[#All],[Piloto]:[Pts.]],11,FALSE),)</f>
        <v>0</v>
      </c>
    </row>
    <row r="27" spans="1:13" x14ac:dyDescent="0.25">
      <c r="A27" s="34">
        <f>RANK(Pilotos[[#This Row],[Total]],Pilotos[Total],0)</f>
        <v>18</v>
      </c>
      <c r="B27" s="42"/>
      <c r="C27" s="36">
        <f>SUM(Pilotos[[#This Row],[Ronda 1]:[Ronda 8]])</f>
        <v>0</v>
      </c>
      <c r="D27" s="32">
        <f>IFERROR(C26-Pilotos[[#This Row],[Total]],)</f>
        <v>0</v>
      </c>
      <c r="E27" s="37">
        <f>$C$3-Pilotos[[#This Row],[Total]]</f>
        <v>145</v>
      </c>
      <c r="F27" s="28">
        <f>IFERROR(VLOOKUP(Pilotos[[#This Row],[Piloto]],Ronda1[[#All],[Piloto]:[Pts.]],11,FALSE),)</f>
        <v>0</v>
      </c>
      <c r="G27" s="28">
        <f>IFERROR(VLOOKUP(Pilotos[[#This Row],[Piloto]],Ronda2[[#All],[Piloto]:[Pts.]],11,FALSE),)</f>
        <v>0</v>
      </c>
      <c r="H27" s="28">
        <f>IFERROR(VLOOKUP(Pilotos[[#This Row],[Piloto]],Ronda3[[#All],[Piloto]:[Pts.]],11,FALSE),)</f>
        <v>0</v>
      </c>
      <c r="I27" s="28">
        <f>IFERROR(VLOOKUP(Pilotos[[#This Row],[Piloto]],Ronda4[[#All],[Piloto]:[Pts.]],11,FALSE),)</f>
        <v>0</v>
      </c>
      <c r="J27" s="28">
        <f>IFERROR(VLOOKUP(Pilotos[[#This Row],[Piloto]],Ronda5[[#All],[Piloto]:[Pts.]],11,FALSE),)</f>
        <v>0</v>
      </c>
      <c r="K27" s="39">
        <f>IFERROR(VLOOKUP(Pilotos[[#This Row],[Piloto]],Ronda6[[#All],[Piloto]:[Pts.]],11,FALSE),)</f>
        <v>0</v>
      </c>
      <c r="L27" s="39">
        <f>IFERROR(VLOOKUP(Pilotos[[#This Row],[Piloto]],Ronda7[[#All],[Piloto]:[Pts.]],11,FALSE),)</f>
        <v>0</v>
      </c>
      <c r="M27" s="39">
        <f>IFERROR(VLOOKUP(Pilotos[[#This Row],[Piloto]],Ronda8[[#All],[Piloto]:[Pts.]],11,FALSE),)</f>
        <v>0</v>
      </c>
    </row>
    <row r="28" spans="1:13" x14ac:dyDescent="0.25">
      <c r="A28" s="34">
        <f>RANK(Pilotos[[#This Row],[Total]],Pilotos[Total],0)</f>
        <v>18</v>
      </c>
      <c r="B28" s="42"/>
      <c r="C28" s="36">
        <f>SUM(Pilotos[[#This Row],[Ronda 1]:[Ronda 8]])</f>
        <v>0</v>
      </c>
      <c r="D28" s="32">
        <f>IFERROR(C27-Pilotos[[#This Row],[Total]],)</f>
        <v>0</v>
      </c>
      <c r="E28" s="37">
        <f>$C$3-Pilotos[[#This Row],[Total]]</f>
        <v>145</v>
      </c>
      <c r="F28" s="28">
        <f>IFERROR(VLOOKUP(Pilotos[[#This Row],[Piloto]],Ronda1[[#All],[Piloto]:[Pts.]],11,FALSE),)</f>
        <v>0</v>
      </c>
      <c r="G28" s="28">
        <f>IFERROR(VLOOKUP(Pilotos[[#This Row],[Piloto]],Ronda2[[#All],[Piloto]:[Pts.]],11,FALSE),)</f>
        <v>0</v>
      </c>
      <c r="H28" s="28">
        <f>IFERROR(VLOOKUP(Pilotos[[#This Row],[Piloto]],Ronda3[[#All],[Piloto]:[Pts.]],11,FALSE),)</f>
        <v>0</v>
      </c>
      <c r="I28" s="28">
        <f>IFERROR(VLOOKUP(Pilotos[[#This Row],[Piloto]],Ronda4[[#All],[Piloto]:[Pts.]],11,FALSE),)</f>
        <v>0</v>
      </c>
      <c r="J28" s="28">
        <f>IFERROR(VLOOKUP(Pilotos[[#This Row],[Piloto]],Ronda5[[#All],[Piloto]:[Pts.]],11,FALSE),)</f>
        <v>0</v>
      </c>
      <c r="K28" s="39">
        <f>IFERROR(VLOOKUP(Pilotos[[#This Row],[Piloto]],Ronda6[[#All],[Piloto]:[Pts.]],11,FALSE),)</f>
        <v>0</v>
      </c>
      <c r="L28" s="39">
        <f>IFERROR(VLOOKUP(Pilotos[[#This Row],[Piloto]],Ronda7[[#All],[Piloto]:[Pts.]],11,FALSE),)</f>
        <v>0</v>
      </c>
      <c r="M28" s="39">
        <f>IFERROR(VLOOKUP(Pilotos[[#This Row],[Piloto]],Ronda8[[#All],[Piloto]:[Pts.]],11,FALSE),)</f>
        <v>0</v>
      </c>
    </row>
    <row r="29" spans="1:13" x14ac:dyDescent="0.25">
      <c r="A29" s="34">
        <f>RANK(Pilotos[[#This Row],[Total]],Pilotos[Total],0)</f>
        <v>18</v>
      </c>
      <c r="B29" s="42"/>
      <c r="C29" s="36">
        <f>SUM(Pilotos[[#This Row],[Ronda 1]:[Ronda 8]])</f>
        <v>0</v>
      </c>
      <c r="D29" s="32">
        <f>IFERROR(C28-Pilotos[[#This Row],[Total]],)</f>
        <v>0</v>
      </c>
      <c r="E29" s="37">
        <f>$C$3-Pilotos[[#This Row],[Total]]</f>
        <v>145</v>
      </c>
      <c r="F29" s="28">
        <f>IFERROR(VLOOKUP(Pilotos[[#This Row],[Piloto]],Ronda1[[#All],[Piloto]:[Pts.]],11,FALSE),)</f>
        <v>0</v>
      </c>
      <c r="G29" s="28">
        <f>IFERROR(VLOOKUP(Pilotos[[#This Row],[Piloto]],Ronda2[[#All],[Piloto]:[Pts.]],11,FALSE),)</f>
        <v>0</v>
      </c>
      <c r="H29" s="28">
        <f>IFERROR(VLOOKUP(Pilotos[[#This Row],[Piloto]],Ronda3[[#All],[Piloto]:[Pts.]],11,FALSE),)</f>
        <v>0</v>
      </c>
      <c r="I29" s="28">
        <f>IFERROR(VLOOKUP(Pilotos[[#This Row],[Piloto]],Ronda4[[#All],[Piloto]:[Pts.]],11,FALSE),)</f>
        <v>0</v>
      </c>
      <c r="J29" s="28">
        <f>IFERROR(VLOOKUP(Pilotos[[#This Row],[Piloto]],Ronda5[[#All],[Piloto]:[Pts.]],11,FALSE),)</f>
        <v>0</v>
      </c>
      <c r="K29" s="39">
        <f>IFERROR(VLOOKUP(Pilotos[[#This Row],[Piloto]],Ronda6[[#All],[Piloto]:[Pts.]],11,FALSE),)</f>
        <v>0</v>
      </c>
      <c r="L29" s="39">
        <f>IFERROR(VLOOKUP(Pilotos[[#This Row],[Piloto]],Ronda7[[#All],[Piloto]:[Pts.]],11,FALSE),)</f>
        <v>0</v>
      </c>
      <c r="M29" s="39">
        <f>IFERROR(VLOOKUP(Pilotos[[#This Row],[Piloto]],Ronda8[[#All],[Piloto]:[Pts.]],11,FALSE),)</f>
        <v>0</v>
      </c>
    </row>
    <row r="30" spans="1:13" x14ac:dyDescent="0.25">
      <c r="A30" s="34">
        <f>RANK(Pilotos[[#This Row],[Total]],Pilotos[Total],0)</f>
        <v>18</v>
      </c>
      <c r="B30" s="42"/>
      <c r="C30" s="36">
        <f>SUM(Pilotos[[#This Row],[Ronda 1]:[Ronda 8]])</f>
        <v>0</v>
      </c>
      <c r="D30" s="32">
        <f>IFERROR(C29-Pilotos[[#This Row],[Total]],)</f>
        <v>0</v>
      </c>
      <c r="E30" s="37">
        <f>$C$3-Pilotos[[#This Row],[Total]]</f>
        <v>145</v>
      </c>
      <c r="F30" s="28">
        <f>IFERROR(VLOOKUP(Pilotos[[#This Row],[Piloto]],Ronda1[[#All],[Piloto]:[Pts.]],11,FALSE),)</f>
        <v>0</v>
      </c>
      <c r="G30" s="28">
        <f>IFERROR(VLOOKUP(Pilotos[[#This Row],[Piloto]],Ronda2[[#All],[Piloto]:[Pts.]],11,FALSE),)</f>
        <v>0</v>
      </c>
      <c r="H30" s="28">
        <f>IFERROR(VLOOKUP(Pilotos[[#This Row],[Piloto]],Ronda3[[#All],[Piloto]:[Pts.]],11,FALSE),)</f>
        <v>0</v>
      </c>
      <c r="I30" s="28">
        <f>IFERROR(VLOOKUP(Pilotos[[#This Row],[Piloto]],Ronda4[[#All],[Piloto]:[Pts.]],11,FALSE),)</f>
        <v>0</v>
      </c>
      <c r="J30" s="28">
        <f>IFERROR(VLOOKUP(Pilotos[[#This Row],[Piloto]],Ronda5[[#All],[Piloto]:[Pts.]],11,FALSE),)</f>
        <v>0</v>
      </c>
      <c r="K30" s="39">
        <f>IFERROR(VLOOKUP(Pilotos[[#This Row],[Piloto]],Ronda6[[#All],[Piloto]:[Pts.]],11,FALSE),)</f>
        <v>0</v>
      </c>
      <c r="L30" s="39">
        <f>IFERROR(VLOOKUP(Pilotos[[#This Row],[Piloto]],Ronda7[[#All],[Piloto]:[Pts.]],11,FALSE),)</f>
        <v>0</v>
      </c>
      <c r="M30" s="39">
        <f>IFERROR(VLOOKUP(Pilotos[[#This Row],[Piloto]],Ronda8[[#All],[Piloto]:[Pts.]],11,FALSE),)</f>
        <v>0</v>
      </c>
    </row>
    <row r="31" spans="1:13" x14ac:dyDescent="0.25">
      <c r="A31" s="34">
        <f>RANK(Pilotos[[#This Row],[Total]],Pilotos[Total],0)</f>
        <v>18</v>
      </c>
      <c r="B31" s="42"/>
      <c r="C31" s="36">
        <f>SUM(Pilotos[[#This Row],[Ronda 1]:[Ronda 8]])</f>
        <v>0</v>
      </c>
      <c r="D31" s="32">
        <f>IFERROR(C30-Pilotos[[#This Row],[Total]],)</f>
        <v>0</v>
      </c>
      <c r="E31" s="37">
        <f>$C$3-Pilotos[[#This Row],[Total]]</f>
        <v>145</v>
      </c>
      <c r="F31" s="28">
        <f>IFERROR(VLOOKUP(Pilotos[[#This Row],[Piloto]],Ronda1[[#All],[Piloto]:[Pts.]],11,FALSE),)</f>
        <v>0</v>
      </c>
      <c r="G31" s="28">
        <f>IFERROR(VLOOKUP(Pilotos[[#This Row],[Piloto]],Ronda2[[#All],[Piloto]:[Pts.]],11,FALSE),)</f>
        <v>0</v>
      </c>
      <c r="H31" s="28">
        <f>IFERROR(VLOOKUP(Pilotos[[#This Row],[Piloto]],Ronda3[[#All],[Piloto]:[Pts.]],11,FALSE),)</f>
        <v>0</v>
      </c>
      <c r="I31" s="28">
        <f>IFERROR(VLOOKUP(Pilotos[[#This Row],[Piloto]],Ronda4[[#All],[Piloto]:[Pts.]],11,FALSE),)</f>
        <v>0</v>
      </c>
      <c r="J31" s="28">
        <f>IFERROR(VLOOKUP(Pilotos[[#This Row],[Piloto]],Ronda5[[#All],[Piloto]:[Pts.]],11,FALSE),)</f>
        <v>0</v>
      </c>
      <c r="K31" s="39">
        <f>IFERROR(VLOOKUP(Pilotos[[#This Row],[Piloto]],Ronda6[[#All],[Piloto]:[Pts.]],11,FALSE),)</f>
        <v>0</v>
      </c>
      <c r="L31" s="39">
        <f>IFERROR(VLOOKUP(Pilotos[[#This Row],[Piloto]],Ronda7[[#All],[Piloto]:[Pts.]],11,FALSE),)</f>
        <v>0</v>
      </c>
      <c r="M31" s="39">
        <f>IFERROR(VLOOKUP(Pilotos[[#This Row],[Piloto]],Ronda8[[#All],[Piloto]:[Pts.]],11,FALSE),)</f>
        <v>0</v>
      </c>
    </row>
    <row r="32" spans="1:13" x14ac:dyDescent="0.25">
      <c r="A32" s="34">
        <f>RANK(Pilotos[[#This Row],[Total]],Pilotos[Total],0)</f>
        <v>18</v>
      </c>
      <c r="B32" s="42"/>
      <c r="C32" s="36">
        <f>SUM(Pilotos[[#This Row],[Ronda 1]:[Ronda 8]])</f>
        <v>0</v>
      </c>
      <c r="D32" s="32">
        <f>IFERROR(C31-Pilotos[[#This Row],[Total]],)</f>
        <v>0</v>
      </c>
      <c r="E32" s="37">
        <f>$C$3-Pilotos[[#This Row],[Total]]</f>
        <v>145</v>
      </c>
      <c r="F32" s="28">
        <f>IFERROR(VLOOKUP(Pilotos[[#This Row],[Piloto]],Ronda1[[#All],[Piloto]:[Pts.]],11,FALSE),)</f>
        <v>0</v>
      </c>
      <c r="G32" s="28">
        <f>IFERROR(VLOOKUP(Pilotos[[#This Row],[Piloto]],Ronda2[[#All],[Piloto]:[Pts.]],11,FALSE),)</f>
        <v>0</v>
      </c>
      <c r="H32" s="28">
        <f>IFERROR(VLOOKUP(Pilotos[[#This Row],[Piloto]],Ronda3[[#All],[Piloto]:[Pts.]],11,FALSE),)</f>
        <v>0</v>
      </c>
      <c r="I32" s="28">
        <f>IFERROR(VLOOKUP(Pilotos[[#This Row],[Piloto]],Ronda4[[#All],[Piloto]:[Pts.]],11,FALSE),)</f>
        <v>0</v>
      </c>
      <c r="J32" s="28">
        <f>IFERROR(VLOOKUP(Pilotos[[#This Row],[Piloto]],Ronda5[[#All],[Piloto]:[Pts.]],11,FALSE),)</f>
        <v>0</v>
      </c>
      <c r="K32" s="39">
        <f>IFERROR(VLOOKUP(Pilotos[[#This Row],[Piloto]],Ronda6[[#All],[Piloto]:[Pts.]],11,FALSE),)</f>
        <v>0</v>
      </c>
      <c r="L32" s="39">
        <f>IFERROR(VLOOKUP(Pilotos[[#This Row],[Piloto]],Ronda7[[#All],[Piloto]:[Pts.]],11,FALSE),)</f>
        <v>0</v>
      </c>
      <c r="M32" s="39">
        <f>IFERROR(VLOOKUP(Pilotos[[#This Row],[Piloto]],Ronda8[[#All],[Piloto]:[Pts.]],11,FALSE),)</f>
        <v>0</v>
      </c>
    </row>
    <row r="33" spans="1:13" x14ac:dyDescent="0.25">
      <c r="A33" s="34">
        <f>RANK(Pilotos[[#This Row],[Total]],Pilotos[Total],0)</f>
        <v>18</v>
      </c>
      <c r="B33" s="42"/>
      <c r="C33" s="36">
        <f>SUM(Pilotos[[#This Row],[Ronda 1]:[Ronda 8]])</f>
        <v>0</v>
      </c>
      <c r="D33" s="32">
        <f>IFERROR(C32-Pilotos[[#This Row],[Total]],)</f>
        <v>0</v>
      </c>
      <c r="E33" s="37">
        <f>$C$3-Pilotos[[#This Row],[Total]]</f>
        <v>145</v>
      </c>
      <c r="F33" s="28">
        <f>IFERROR(VLOOKUP(Pilotos[[#This Row],[Piloto]],Ronda1[[#All],[Piloto]:[Pts.]],11,FALSE),)</f>
        <v>0</v>
      </c>
      <c r="G33" s="28">
        <f>IFERROR(VLOOKUP(Pilotos[[#This Row],[Piloto]],Ronda2[[#All],[Piloto]:[Pts.]],11,FALSE),)</f>
        <v>0</v>
      </c>
      <c r="H33" s="28">
        <f>IFERROR(VLOOKUP(Pilotos[[#This Row],[Piloto]],Ronda3[[#All],[Piloto]:[Pts.]],11,FALSE),)</f>
        <v>0</v>
      </c>
      <c r="I33" s="28">
        <f>IFERROR(VLOOKUP(Pilotos[[#This Row],[Piloto]],Ronda4[[#All],[Piloto]:[Pts.]],11,FALSE),)</f>
        <v>0</v>
      </c>
      <c r="J33" s="28">
        <f>IFERROR(VLOOKUP(Pilotos[[#This Row],[Piloto]],Ronda5[[#All],[Piloto]:[Pts.]],11,FALSE),)</f>
        <v>0</v>
      </c>
      <c r="K33" s="39">
        <f>IFERROR(VLOOKUP(Pilotos[[#This Row],[Piloto]],Ronda6[[#All],[Piloto]:[Pts.]],11,FALSE),)</f>
        <v>0</v>
      </c>
      <c r="L33" s="39">
        <f>IFERROR(VLOOKUP(Pilotos[[#This Row],[Piloto]],Ronda7[[#All],[Piloto]:[Pts.]],11,FALSE),)</f>
        <v>0</v>
      </c>
      <c r="M33" s="39">
        <f>IFERROR(VLOOKUP(Pilotos[[#This Row],[Piloto]],Ronda8[[#All],[Piloto]:[Pts.]],11,FALSE),)</f>
        <v>0</v>
      </c>
    </row>
    <row r="34" spans="1:13" x14ac:dyDescent="0.25">
      <c r="A34" s="34">
        <f>RANK(Pilotos[[#This Row],[Total]],Pilotos[Total],0)</f>
        <v>18</v>
      </c>
      <c r="B34" s="42"/>
      <c r="C34" s="36">
        <f>SUM(Pilotos[[#This Row],[Ronda 1]:[Ronda 8]])</f>
        <v>0</v>
      </c>
      <c r="D34" s="32">
        <f>IFERROR(C33-Pilotos[[#This Row],[Total]],)</f>
        <v>0</v>
      </c>
      <c r="E34" s="37">
        <f>$C$3-Pilotos[[#This Row],[Total]]</f>
        <v>145</v>
      </c>
      <c r="F34" s="28">
        <f>IFERROR(VLOOKUP(Pilotos[[#This Row],[Piloto]],Ronda1[[#All],[Piloto]:[Pts.]],11,FALSE),)</f>
        <v>0</v>
      </c>
      <c r="G34" s="28">
        <f>IFERROR(VLOOKUP(Pilotos[[#This Row],[Piloto]],Ronda2[[#All],[Piloto]:[Pts.]],11,FALSE),)</f>
        <v>0</v>
      </c>
      <c r="H34" s="28">
        <f>IFERROR(VLOOKUP(Pilotos[[#This Row],[Piloto]],Ronda3[[#All],[Piloto]:[Pts.]],11,FALSE),)</f>
        <v>0</v>
      </c>
      <c r="I34" s="28">
        <f>IFERROR(VLOOKUP(Pilotos[[#This Row],[Piloto]],Ronda4[[#All],[Piloto]:[Pts.]],11,FALSE),)</f>
        <v>0</v>
      </c>
      <c r="J34" s="28">
        <f>IFERROR(VLOOKUP(Pilotos[[#This Row],[Piloto]],Ronda5[[#All],[Piloto]:[Pts.]],11,FALSE),)</f>
        <v>0</v>
      </c>
      <c r="K34" s="39">
        <f>IFERROR(VLOOKUP(Pilotos[[#This Row],[Piloto]],Ronda6[[#All],[Piloto]:[Pts.]],11,FALSE),)</f>
        <v>0</v>
      </c>
      <c r="L34" s="39">
        <f>IFERROR(VLOOKUP(Pilotos[[#This Row],[Piloto]],Ronda7[[#All],[Piloto]:[Pts.]],11,FALSE),)</f>
        <v>0</v>
      </c>
      <c r="M34" s="39">
        <f>IFERROR(VLOOKUP(Pilotos[[#This Row],[Piloto]],Ronda8[[#All],[Piloto]:[Pts.]],11,FALSE),)</f>
        <v>0</v>
      </c>
    </row>
    <row r="35" spans="1:13" x14ac:dyDescent="0.25">
      <c r="A35" s="34">
        <f>RANK(Pilotos[[#This Row],[Total]],Pilotos[Total],0)</f>
        <v>18</v>
      </c>
      <c r="B35" s="42"/>
      <c r="C35" s="36">
        <f>SUM(Pilotos[[#This Row],[Ronda 1]:[Ronda 8]])</f>
        <v>0</v>
      </c>
      <c r="D35" s="32">
        <f>IFERROR(C34-Pilotos[[#This Row],[Total]],)</f>
        <v>0</v>
      </c>
      <c r="E35" s="37">
        <f>$C$3-Pilotos[[#This Row],[Total]]</f>
        <v>145</v>
      </c>
      <c r="F35" s="28">
        <f>IFERROR(VLOOKUP(Pilotos[[#This Row],[Piloto]],Ronda1[[#All],[Piloto]:[Pts.]],11,FALSE),)</f>
        <v>0</v>
      </c>
      <c r="G35" s="28">
        <f>IFERROR(VLOOKUP(Pilotos[[#This Row],[Piloto]],Ronda2[[#All],[Piloto]:[Pts.]],11,FALSE),)</f>
        <v>0</v>
      </c>
      <c r="H35" s="28">
        <f>IFERROR(VLOOKUP(Pilotos[[#This Row],[Piloto]],Ronda3[[#All],[Piloto]:[Pts.]],11,FALSE),)</f>
        <v>0</v>
      </c>
      <c r="I35" s="28">
        <f>IFERROR(VLOOKUP(Pilotos[[#This Row],[Piloto]],Ronda4[[#All],[Piloto]:[Pts.]],11,FALSE),)</f>
        <v>0</v>
      </c>
      <c r="J35" s="28">
        <f>IFERROR(VLOOKUP(Pilotos[[#This Row],[Piloto]],Ronda5[[#All],[Piloto]:[Pts.]],11,FALSE),)</f>
        <v>0</v>
      </c>
      <c r="K35" s="39">
        <f>IFERROR(VLOOKUP(Pilotos[[#This Row],[Piloto]],Ronda6[[#All],[Piloto]:[Pts.]],11,FALSE),)</f>
        <v>0</v>
      </c>
      <c r="L35" s="39">
        <f>IFERROR(VLOOKUP(Pilotos[[#This Row],[Piloto]],Ronda7[[#All],[Piloto]:[Pts.]],11,FALSE),)</f>
        <v>0</v>
      </c>
      <c r="M35" s="39">
        <f>IFERROR(VLOOKUP(Pilotos[[#This Row],[Piloto]],Ronda8[[#All],[Piloto]:[Pts.]],11,FALSE),)</f>
        <v>0</v>
      </c>
    </row>
    <row r="36" spans="1:13" x14ac:dyDescent="0.25">
      <c r="A36" s="34">
        <f>RANK(Pilotos[[#This Row],[Total]],Pilotos[Total],0)</f>
        <v>18</v>
      </c>
      <c r="B36" s="42"/>
      <c r="C36" s="36">
        <f>SUM(Pilotos[[#This Row],[Ronda 1]:[Ronda 8]])</f>
        <v>0</v>
      </c>
      <c r="D36" s="32">
        <f>IFERROR(C35-Pilotos[[#This Row],[Total]],)</f>
        <v>0</v>
      </c>
      <c r="E36" s="37">
        <f>$C$3-Pilotos[[#This Row],[Total]]</f>
        <v>145</v>
      </c>
      <c r="F36" s="28">
        <f>IFERROR(VLOOKUP(Pilotos[[#This Row],[Piloto]],Ronda1[[#All],[Piloto]:[Pts.]],11,FALSE),)</f>
        <v>0</v>
      </c>
      <c r="G36" s="28">
        <f>IFERROR(VLOOKUP(Pilotos[[#This Row],[Piloto]],Ronda2[[#All],[Piloto]:[Pts.]],11,FALSE),)</f>
        <v>0</v>
      </c>
      <c r="H36" s="28">
        <f>IFERROR(VLOOKUP(Pilotos[[#This Row],[Piloto]],Ronda3[[#All],[Piloto]:[Pts.]],11,FALSE),)</f>
        <v>0</v>
      </c>
      <c r="I36" s="28">
        <f>IFERROR(VLOOKUP(Pilotos[[#This Row],[Piloto]],Ronda4[[#All],[Piloto]:[Pts.]],11,FALSE),)</f>
        <v>0</v>
      </c>
      <c r="J36" s="28">
        <f>IFERROR(VLOOKUP(Pilotos[[#This Row],[Piloto]],Ronda5[[#All],[Piloto]:[Pts.]],11,FALSE),)</f>
        <v>0</v>
      </c>
      <c r="K36" s="39">
        <f>IFERROR(VLOOKUP(Pilotos[[#This Row],[Piloto]],Ronda6[[#All],[Piloto]:[Pts.]],11,FALSE),)</f>
        <v>0</v>
      </c>
      <c r="L36" s="39">
        <f>IFERROR(VLOOKUP(Pilotos[[#This Row],[Piloto]],Ronda7[[#All],[Piloto]:[Pts.]],11,FALSE),)</f>
        <v>0</v>
      </c>
      <c r="M36" s="39">
        <f>IFERROR(VLOOKUP(Pilotos[[#This Row],[Piloto]],Ronda8[[#All],[Piloto]:[Pts.]],11,FALSE),)</f>
        <v>0</v>
      </c>
    </row>
    <row r="37" spans="1:13" x14ac:dyDescent="0.25">
      <c r="A37"/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A38"/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5">
      <c r="A39"/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5">
      <c r="A40"/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5">
      <c r="A41"/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A42"/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5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3" s="41" customForma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5">
      <c r="A45"/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5">
      <c r="A46"/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5">
      <c r="A47"/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5">
      <c r="A48"/>
      <c r="B48"/>
      <c r="C48"/>
      <c r="D48"/>
      <c r="E48"/>
      <c r="F48"/>
      <c r="G48"/>
      <c r="H48"/>
      <c r="I48"/>
      <c r="J48"/>
      <c r="K48"/>
      <c r="L48"/>
      <c r="M48"/>
    </row>
    <row r="49" spans="1:13" x14ac:dyDescent="0.25">
      <c r="A49"/>
      <c r="B49"/>
      <c r="C49"/>
      <c r="D49"/>
      <c r="E49"/>
      <c r="F49"/>
      <c r="G49"/>
      <c r="H49"/>
      <c r="I49"/>
      <c r="J49"/>
      <c r="K49"/>
      <c r="L49"/>
      <c r="M49"/>
    </row>
    <row r="50" spans="1:13" x14ac:dyDescent="0.25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x14ac:dyDescent="0.25">
      <c r="A51"/>
      <c r="B51"/>
      <c r="C51"/>
      <c r="D51"/>
      <c r="E51"/>
      <c r="F51"/>
      <c r="G51"/>
      <c r="H51"/>
      <c r="I51"/>
      <c r="J51"/>
      <c r="K51"/>
      <c r="L51"/>
      <c r="M51"/>
    </row>
    <row r="52" spans="1:13" x14ac:dyDescent="0.25">
      <c r="A52"/>
      <c r="B52"/>
      <c r="C52"/>
      <c r="D52"/>
      <c r="E52"/>
      <c r="F52"/>
      <c r="G52"/>
      <c r="H52"/>
      <c r="I52"/>
      <c r="J52"/>
      <c r="K52"/>
      <c r="L52"/>
      <c r="M52"/>
    </row>
    <row r="53" spans="1:13" x14ac:dyDescent="0.25">
      <c r="A53"/>
      <c r="B53"/>
      <c r="C53"/>
      <c r="D53"/>
      <c r="E53"/>
      <c r="F53"/>
      <c r="G53"/>
      <c r="H53"/>
      <c r="I53"/>
      <c r="J53"/>
      <c r="K53"/>
      <c r="L53"/>
      <c r="M53"/>
    </row>
    <row r="54" spans="1:13" x14ac:dyDescent="0.25">
      <c r="A54"/>
      <c r="B54"/>
      <c r="C54"/>
      <c r="D54"/>
      <c r="E54"/>
      <c r="F54"/>
      <c r="G54"/>
      <c r="H54"/>
      <c r="I54"/>
      <c r="J54"/>
      <c r="K54"/>
      <c r="L54"/>
      <c r="M54"/>
    </row>
    <row r="55" spans="1:13" x14ac:dyDescent="0.25">
      <c r="A55"/>
      <c r="B55"/>
      <c r="C55"/>
      <c r="D55"/>
      <c r="E55"/>
      <c r="F55"/>
      <c r="G55"/>
      <c r="H55"/>
      <c r="I55"/>
      <c r="J55"/>
      <c r="K55"/>
      <c r="L55"/>
      <c r="M55"/>
    </row>
    <row r="56" spans="1:13" x14ac:dyDescent="0.25">
      <c r="A56"/>
      <c r="B56"/>
      <c r="C56"/>
      <c r="D56"/>
      <c r="E56"/>
      <c r="F56"/>
      <c r="G56"/>
      <c r="H56"/>
      <c r="I56"/>
      <c r="J56"/>
      <c r="K56"/>
      <c r="L56"/>
      <c r="M56"/>
    </row>
    <row r="57" spans="1:13" x14ac:dyDescent="0.25">
      <c r="A57"/>
      <c r="B57"/>
      <c r="C57"/>
      <c r="D57"/>
      <c r="E57"/>
      <c r="F57"/>
      <c r="G57"/>
      <c r="H57"/>
      <c r="I57"/>
      <c r="J57"/>
      <c r="K57"/>
      <c r="L57"/>
      <c r="M57"/>
    </row>
    <row r="58" spans="1:13" x14ac:dyDescent="0.25">
      <c r="A58"/>
      <c r="B58"/>
      <c r="C58"/>
      <c r="D58"/>
      <c r="E58"/>
      <c r="F58"/>
      <c r="G58"/>
      <c r="H58"/>
      <c r="I58"/>
      <c r="J58"/>
      <c r="K58"/>
      <c r="L58"/>
      <c r="M58"/>
    </row>
  </sheetData>
  <protectedRanges>
    <protectedRange sqref="B57:B74" name="Intervalo1_1_1"/>
    <protectedRange sqref="B75:B94" name="Intervalo1_1_4"/>
    <protectedRange sqref="B3:B16" name="Intervalo1_8"/>
    <protectedRange sqref="B17:B36" name="Intervalo1_2"/>
  </protectedRanges>
  <mergeCells count="2">
    <mergeCell ref="A1:B1"/>
    <mergeCell ref="K1:M1"/>
  </mergeCells>
  <conditionalFormatting sqref="F4:J13 F3 F17:J36">
    <cfRule type="containsText" dxfId="254" priority="26" operator="containsText" text="N/D">
      <formula>NOT(ISERROR(SEARCH("N/D",F3)))</formula>
    </cfRule>
    <cfRule type="containsText" dxfId="253" priority="27" operator="containsText" text="N/P">
      <formula>NOT(ISERROR(SEARCH("N/P",F3)))</formula>
    </cfRule>
  </conditionalFormatting>
  <conditionalFormatting sqref="A3:A13 A17:A36">
    <cfRule type="cellIs" dxfId="252" priority="132" operator="greaterThan">
      <formula>30</formula>
    </cfRule>
  </conditionalFormatting>
  <conditionalFormatting sqref="G3:M3">
    <cfRule type="containsText" dxfId="251" priority="16" operator="containsText" text="N/D">
      <formula>NOT(ISERROR(SEARCH("N/D",G3)))</formula>
    </cfRule>
    <cfRule type="containsText" dxfId="250" priority="17" operator="containsText" text="N/P">
      <formula>NOT(ISERROR(SEARCH("N/P",G3)))</formula>
    </cfRule>
  </conditionalFormatting>
  <conditionalFormatting sqref="F14">
    <cfRule type="containsText" dxfId="249" priority="13" operator="containsText" text="N/D">
      <formula>NOT(ISERROR(SEARCH("N/D",F14)))</formula>
    </cfRule>
    <cfRule type="containsText" dxfId="248" priority="14" operator="containsText" text="N/P">
      <formula>NOT(ISERROR(SEARCH("N/P",F14)))</formula>
    </cfRule>
  </conditionalFormatting>
  <conditionalFormatting sqref="A14">
    <cfRule type="cellIs" dxfId="247" priority="15" operator="greaterThan">
      <formula>30</formula>
    </cfRule>
  </conditionalFormatting>
  <conditionalFormatting sqref="G14:L14">
    <cfRule type="containsText" dxfId="246" priority="11" operator="containsText" text="N/D">
      <formula>NOT(ISERROR(SEARCH("N/D",G14)))</formula>
    </cfRule>
    <cfRule type="containsText" dxfId="245" priority="12" operator="containsText" text="N/P">
      <formula>NOT(ISERROR(SEARCH("N/P",G14)))</formula>
    </cfRule>
  </conditionalFormatting>
  <conditionalFormatting sqref="F15">
    <cfRule type="containsText" dxfId="244" priority="8" operator="containsText" text="N/D">
      <formula>NOT(ISERROR(SEARCH("N/D",F15)))</formula>
    </cfRule>
    <cfRule type="containsText" dxfId="243" priority="9" operator="containsText" text="N/P">
      <formula>NOT(ISERROR(SEARCH("N/P",F15)))</formula>
    </cfRule>
  </conditionalFormatting>
  <conditionalFormatting sqref="A15">
    <cfRule type="cellIs" dxfId="242" priority="10" operator="greaterThan">
      <formula>30</formula>
    </cfRule>
  </conditionalFormatting>
  <conditionalFormatting sqref="G15:L15">
    <cfRule type="containsText" dxfId="241" priority="6" operator="containsText" text="N/D">
      <formula>NOT(ISERROR(SEARCH("N/D",G15)))</formula>
    </cfRule>
    <cfRule type="containsText" dxfId="240" priority="7" operator="containsText" text="N/P">
      <formula>NOT(ISERROR(SEARCH("N/P",G15)))</formula>
    </cfRule>
  </conditionalFormatting>
  <conditionalFormatting sqref="F16">
    <cfRule type="containsText" dxfId="239" priority="3" operator="containsText" text="N/D">
      <formula>NOT(ISERROR(SEARCH("N/D",F16)))</formula>
    </cfRule>
    <cfRule type="containsText" dxfId="238" priority="4" operator="containsText" text="N/P">
      <formula>NOT(ISERROR(SEARCH("N/P",F16)))</formula>
    </cfRule>
  </conditionalFormatting>
  <conditionalFormatting sqref="A16">
    <cfRule type="cellIs" dxfId="237" priority="5" operator="greaterThan">
      <formula>30</formula>
    </cfRule>
  </conditionalFormatting>
  <conditionalFormatting sqref="G16:L16">
    <cfRule type="containsText" dxfId="236" priority="1" operator="containsText" text="N/D">
      <formula>NOT(ISERROR(SEARCH("N/D",G16)))</formula>
    </cfRule>
    <cfRule type="containsText" dxfId="235" priority="2" operator="containsText" text="N/P">
      <formula>NOT(ISERROR(SEARCH("N/P",G16)))</formula>
    </cfRule>
  </conditionalFormatting>
  <pageMargins left="0.7" right="0.7" top="0.75" bottom="0.75" header="0.3" footer="0.3"/>
  <pageSetup paperSize="9" scale="77" orientation="portrait" horizontalDpi="4294967292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F41"/>
  <sheetViews>
    <sheetView workbookViewId="0">
      <selection activeCell="C15" sqref="C15"/>
    </sheetView>
  </sheetViews>
  <sheetFormatPr defaultColWidth="22.5703125" defaultRowHeight="15" x14ac:dyDescent="0.25"/>
  <cols>
    <col min="1" max="1" width="3" bestFit="1" customWidth="1"/>
    <col min="2" max="3" width="25.85546875" customWidth="1"/>
    <col min="4" max="4" width="10" bestFit="1" customWidth="1"/>
    <col min="5" max="5" width="11.42578125" bestFit="1" customWidth="1"/>
    <col min="6" max="6" width="5.5703125" bestFit="1" customWidth="1"/>
  </cols>
  <sheetData>
    <row r="1" spans="1:6" ht="28.5" thickBot="1" x14ac:dyDescent="0.3">
      <c r="A1" s="54" t="s">
        <v>68</v>
      </c>
      <c r="B1" s="54"/>
      <c r="C1" s="54"/>
      <c r="D1" s="54"/>
      <c r="E1" s="54"/>
      <c r="F1" s="54"/>
    </row>
    <row r="2" spans="1:6" ht="15.75" thickBot="1" x14ac:dyDescent="0.3">
      <c r="A2" s="8" t="s">
        <v>10</v>
      </c>
      <c r="B2" s="9" t="s">
        <v>1</v>
      </c>
      <c r="C2" s="9" t="s">
        <v>2</v>
      </c>
      <c r="D2" s="16" t="s">
        <v>40</v>
      </c>
      <c r="E2" s="10" t="s">
        <v>36</v>
      </c>
      <c r="F2" s="11" t="s">
        <v>67</v>
      </c>
    </row>
    <row r="3" spans="1:6" x14ac:dyDescent="0.25">
      <c r="A3" s="15">
        <v>2</v>
      </c>
      <c r="B3" s="7" t="s">
        <v>69</v>
      </c>
      <c r="C3" s="7" t="s">
        <v>70</v>
      </c>
      <c r="D3" s="7" t="s">
        <v>80</v>
      </c>
      <c r="E3" s="13"/>
      <c r="F3" s="14"/>
    </row>
    <row r="4" spans="1:6" x14ac:dyDescent="0.25">
      <c r="A4" s="15">
        <v>3</v>
      </c>
      <c r="B4" s="7" t="s">
        <v>71</v>
      </c>
      <c r="C4" s="7" t="s">
        <v>70</v>
      </c>
      <c r="D4" s="7" t="s">
        <v>80</v>
      </c>
      <c r="E4" s="13"/>
      <c r="F4" s="14"/>
    </row>
    <row r="5" spans="1:6" x14ac:dyDescent="0.25">
      <c r="A5" s="15">
        <v>5</v>
      </c>
      <c r="B5" s="7" t="s">
        <v>72</v>
      </c>
      <c r="C5" s="7" t="s">
        <v>73</v>
      </c>
      <c r="D5" s="7" t="s">
        <v>80</v>
      </c>
      <c r="E5" s="13"/>
      <c r="F5" s="14"/>
    </row>
    <row r="6" spans="1:6" x14ac:dyDescent="0.25">
      <c r="A6" s="15">
        <v>7</v>
      </c>
      <c r="B6" s="7" t="s">
        <v>82</v>
      </c>
      <c r="C6" s="7" t="s">
        <v>83</v>
      </c>
      <c r="D6" s="7" t="s">
        <v>80</v>
      </c>
      <c r="E6" s="13"/>
      <c r="F6" s="14"/>
    </row>
    <row r="7" spans="1:6" x14ac:dyDescent="0.25">
      <c r="A7" s="15">
        <v>11</v>
      </c>
      <c r="B7" s="7" t="s">
        <v>75</v>
      </c>
      <c r="C7" s="7" t="s">
        <v>76</v>
      </c>
      <c r="D7" s="7" t="s">
        <v>80</v>
      </c>
      <c r="E7" s="13"/>
      <c r="F7" s="14"/>
    </row>
    <row r="8" spans="1:6" x14ac:dyDescent="0.25">
      <c r="A8" s="15">
        <v>12</v>
      </c>
      <c r="B8" s="7" t="s">
        <v>85</v>
      </c>
      <c r="C8" s="7" t="s">
        <v>86</v>
      </c>
      <c r="D8" s="7" t="s">
        <v>80</v>
      </c>
      <c r="E8" s="13"/>
      <c r="F8" s="14"/>
    </row>
    <row r="9" spans="1:6" x14ac:dyDescent="0.25">
      <c r="A9" s="15">
        <v>13</v>
      </c>
      <c r="B9" s="7" t="s">
        <v>77</v>
      </c>
      <c r="C9" s="7" t="s">
        <v>76</v>
      </c>
      <c r="D9" s="7" t="s">
        <v>80</v>
      </c>
      <c r="E9" s="13"/>
      <c r="F9" s="14"/>
    </row>
    <row r="10" spans="1:6" x14ac:dyDescent="0.25">
      <c r="A10" s="15">
        <v>14</v>
      </c>
      <c r="B10" s="7" t="s">
        <v>74</v>
      </c>
      <c r="C10" s="7" t="s">
        <v>73</v>
      </c>
      <c r="D10" s="7" t="s">
        <v>80</v>
      </c>
      <c r="E10" s="13"/>
      <c r="F10" s="14"/>
    </row>
    <row r="11" spans="1:6" x14ac:dyDescent="0.25">
      <c r="A11" s="15">
        <v>15</v>
      </c>
      <c r="B11" s="7" t="s">
        <v>84</v>
      </c>
      <c r="C11" s="7" t="s">
        <v>83</v>
      </c>
      <c r="D11" s="7" t="s">
        <v>80</v>
      </c>
      <c r="E11" s="13"/>
      <c r="F11" s="14"/>
    </row>
    <row r="12" spans="1:6" x14ac:dyDescent="0.25">
      <c r="A12" s="15">
        <v>16</v>
      </c>
      <c r="B12" s="7" t="s">
        <v>78</v>
      </c>
      <c r="C12" s="7" t="s">
        <v>79</v>
      </c>
      <c r="D12" s="7" t="s">
        <v>80</v>
      </c>
      <c r="E12" s="13"/>
      <c r="F12" s="14"/>
    </row>
    <row r="13" spans="1:6" x14ac:dyDescent="0.25">
      <c r="A13" s="15">
        <v>17</v>
      </c>
      <c r="B13" s="7" t="s">
        <v>81</v>
      </c>
      <c r="C13" s="7" t="s">
        <v>79</v>
      </c>
      <c r="D13" s="7" t="s">
        <v>80</v>
      </c>
      <c r="E13" s="13"/>
      <c r="F13" s="14"/>
    </row>
    <row r="14" spans="1:6" x14ac:dyDescent="0.25">
      <c r="A14" s="12">
        <v>21</v>
      </c>
      <c r="B14" s="7" t="s">
        <v>34</v>
      </c>
      <c r="C14" s="7" t="s">
        <v>33</v>
      </c>
      <c r="D14" s="7" t="s">
        <v>41</v>
      </c>
      <c r="E14" s="13"/>
      <c r="F14" s="14"/>
    </row>
    <row r="15" spans="1:6" x14ac:dyDescent="0.25">
      <c r="A15" s="12">
        <v>22</v>
      </c>
      <c r="B15" s="7" t="s">
        <v>6</v>
      </c>
      <c r="C15" s="7" t="s">
        <v>0</v>
      </c>
      <c r="D15" s="7" t="s">
        <v>41</v>
      </c>
      <c r="E15" s="13"/>
      <c r="F15" s="14"/>
    </row>
    <row r="16" spans="1:6" x14ac:dyDescent="0.25">
      <c r="A16" s="12">
        <v>23</v>
      </c>
      <c r="B16" s="7" t="s">
        <v>37</v>
      </c>
      <c r="C16" s="7" t="s">
        <v>0</v>
      </c>
      <c r="D16" s="7" t="s">
        <v>41</v>
      </c>
      <c r="E16" s="13"/>
      <c r="F16" s="14"/>
    </row>
    <row r="17" spans="1:6" x14ac:dyDescent="0.25">
      <c r="A17" s="12">
        <v>24</v>
      </c>
      <c r="B17" s="7" t="s">
        <v>38</v>
      </c>
      <c r="C17" s="7" t="s">
        <v>39</v>
      </c>
      <c r="D17" s="7" t="s">
        <v>41</v>
      </c>
      <c r="E17" s="13"/>
      <c r="F17" s="14"/>
    </row>
    <row r="18" spans="1:6" x14ac:dyDescent="0.25">
      <c r="A18" s="12">
        <v>25</v>
      </c>
      <c r="B18" s="7" t="s">
        <v>42</v>
      </c>
      <c r="C18" s="7" t="s">
        <v>39</v>
      </c>
      <c r="D18" s="7" t="s">
        <v>41</v>
      </c>
      <c r="E18" s="13"/>
      <c r="F18" s="14"/>
    </row>
    <row r="19" spans="1:6" x14ac:dyDescent="0.25">
      <c r="A19" s="15">
        <v>31</v>
      </c>
      <c r="B19" s="7" t="s">
        <v>88</v>
      </c>
      <c r="C19" s="7" t="s">
        <v>89</v>
      </c>
      <c r="D19" s="7" t="s">
        <v>87</v>
      </c>
      <c r="E19" s="13"/>
      <c r="F19" s="14"/>
    </row>
    <row r="20" spans="1:6" x14ac:dyDescent="0.25">
      <c r="A20" s="15">
        <v>33</v>
      </c>
      <c r="B20" s="7" t="s">
        <v>90</v>
      </c>
      <c r="C20" s="7" t="s">
        <v>89</v>
      </c>
      <c r="D20" s="7" t="s">
        <v>87</v>
      </c>
      <c r="E20" s="13"/>
      <c r="F20" s="14"/>
    </row>
    <row r="21" spans="1:6" x14ac:dyDescent="0.25">
      <c r="A21" s="15">
        <v>34</v>
      </c>
      <c r="B21" s="7" t="s">
        <v>91</v>
      </c>
      <c r="C21" s="7" t="s">
        <v>92</v>
      </c>
      <c r="D21" s="7" t="s">
        <v>87</v>
      </c>
      <c r="E21" s="13"/>
      <c r="F21" s="14"/>
    </row>
    <row r="22" spans="1:6" x14ac:dyDescent="0.25">
      <c r="A22" s="15">
        <v>35</v>
      </c>
      <c r="B22" s="7" t="s">
        <v>93</v>
      </c>
      <c r="C22" s="7" t="s">
        <v>92</v>
      </c>
      <c r="D22" s="7" t="s">
        <v>87</v>
      </c>
      <c r="E22" s="13"/>
      <c r="F22" s="14"/>
    </row>
    <row r="23" spans="1:6" x14ac:dyDescent="0.25">
      <c r="A23" s="17">
        <v>36</v>
      </c>
      <c r="B23" s="7" t="s">
        <v>94</v>
      </c>
      <c r="C23" s="7" t="s">
        <v>95</v>
      </c>
      <c r="D23" s="7" t="s">
        <v>87</v>
      </c>
      <c r="E23" s="18"/>
      <c r="F23" s="19"/>
    </row>
    <row r="24" spans="1:6" x14ac:dyDescent="0.25">
      <c r="A24" s="5">
        <v>42</v>
      </c>
      <c r="B24" s="7" t="s">
        <v>43</v>
      </c>
      <c r="C24" s="7" t="s">
        <v>44</v>
      </c>
      <c r="D24" s="7" t="s">
        <v>45</v>
      </c>
      <c r="E24" s="18"/>
      <c r="F24" s="19"/>
    </row>
    <row r="25" spans="1:6" x14ac:dyDescent="0.25">
      <c r="A25" s="5">
        <v>45</v>
      </c>
      <c r="B25" s="7" t="s">
        <v>46</v>
      </c>
      <c r="C25" s="7" t="s">
        <v>44</v>
      </c>
      <c r="D25" s="7" t="s">
        <v>45</v>
      </c>
      <c r="E25" s="18"/>
      <c r="F25" s="19"/>
    </row>
    <row r="26" spans="1:6" x14ac:dyDescent="0.25">
      <c r="A26" s="5">
        <v>51</v>
      </c>
      <c r="B26" s="7" t="s">
        <v>8</v>
      </c>
      <c r="C26" s="7" t="s">
        <v>48</v>
      </c>
      <c r="D26" s="7" t="s">
        <v>49</v>
      </c>
      <c r="E26" s="18"/>
      <c r="F26" s="19"/>
    </row>
    <row r="27" spans="1:6" x14ac:dyDescent="0.25">
      <c r="A27" s="5">
        <v>52</v>
      </c>
      <c r="B27" s="7" t="s">
        <v>47</v>
      </c>
      <c r="C27" s="7" t="s">
        <v>48</v>
      </c>
      <c r="D27" s="7" t="s">
        <v>49</v>
      </c>
      <c r="E27" s="18"/>
      <c r="F27" s="19"/>
    </row>
    <row r="28" spans="1:6" x14ac:dyDescent="0.25">
      <c r="A28" s="5">
        <v>54</v>
      </c>
      <c r="B28" s="7" t="s">
        <v>50</v>
      </c>
      <c r="C28" s="7" t="s">
        <v>51</v>
      </c>
      <c r="D28" s="7" t="s">
        <v>49</v>
      </c>
      <c r="E28" s="18"/>
      <c r="F28" s="19"/>
    </row>
    <row r="29" spans="1:6" x14ac:dyDescent="0.25">
      <c r="A29" s="5">
        <v>55</v>
      </c>
      <c r="B29" s="7" t="s">
        <v>35</v>
      </c>
      <c r="C29" s="7" t="s">
        <v>51</v>
      </c>
      <c r="D29" s="7" t="s">
        <v>49</v>
      </c>
      <c r="E29" s="18"/>
      <c r="F29" s="19"/>
    </row>
    <row r="30" spans="1:6" x14ac:dyDescent="0.25">
      <c r="A30" s="5">
        <v>56</v>
      </c>
      <c r="B30" s="7" t="s">
        <v>52</v>
      </c>
      <c r="C30" s="7" t="s">
        <v>53</v>
      </c>
      <c r="D30" s="7" t="s">
        <v>49</v>
      </c>
      <c r="E30" s="18"/>
      <c r="F30" s="19"/>
    </row>
    <row r="31" spans="1:6" x14ac:dyDescent="0.25">
      <c r="A31" s="17">
        <v>60</v>
      </c>
      <c r="B31" s="7" t="s">
        <v>96</v>
      </c>
      <c r="C31" s="7" t="s">
        <v>97</v>
      </c>
      <c r="D31" s="7" t="s">
        <v>98</v>
      </c>
      <c r="E31" s="18"/>
      <c r="F31" s="19"/>
    </row>
    <row r="32" spans="1:6" x14ac:dyDescent="0.25">
      <c r="A32" s="17">
        <v>69</v>
      </c>
      <c r="B32" s="7" t="s">
        <v>99</v>
      </c>
      <c r="C32" s="7" t="s">
        <v>97</v>
      </c>
      <c r="D32" s="7" t="s">
        <v>98</v>
      </c>
      <c r="E32" s="18"/>
      <c r="F32" s="19"/>
    </row>
    <row r="33" spans="1:6" x14ac:dyDescent="0.25">
      <c r="A33" s="5">
        <v>70</v>
      </c>
      <c r="B33" s="7" t="s">
        <v>54</v>
      </c>
      <c r="C33" s="7" t="s">
        <v>55</v>
      </c>
      <c r="D33" s="7" t="s">
        <v>57</v>
      </c>
      <c r="E33" s="18"/>
      <c r="F33" s="19"/>
    </row>
    <row r="34" spans="1:6" x14ac:dyDescent="0.25">
      <c r="A34" s="5">
        <v>71</v>
      </c>
      <c r="B34" s="7" t="s">
        <v>56</v>
      </c>
      <c r="C34" s="7" t="s">
        <v>55</v>
      </c>
      <c r="D34" s="7" t="s">
        <v>57</v>
      </c>
      <c r="E34" s="18"/>
      <c r="F34" s="19"/>
    </row>
    <row r="35" spans="1:6" x14ac:dyDescent="0.25">
      <c r="A35" s="5">
        <v>72</v>
      </c>
      <c r="B35" s="7" t="s">
        <v>58</v>
      </c>
      <c r="C35" s="7" t="s">
        <v>60</v>
      </c>
      <c r="D35" s="7" t="s">
        <v>57</v>
      </c>
      <c r="E35" s="18"/>
      <c r="F35" s="19"/>
    </row>
    <row r="36" spans="1:6" x14ac:dyDescent="0.25">
      <c r="A36" s="5">
        <v>73</v>
      </c>
      <c r="B36" s="7" t="s">
        <v>59</v>
      </c>
      <c r="C36" s="7" t="s">
        <v>60</v>
      </c>
      <c r="D36" s="7" t="s">
        <v>57</v>
      </c>
      <c r="E36" s="18"/>
      <c r="F36" s="19"/>
    </row>
    <row r="37" spans="1:6" x14ac:dyDescent="0.25">
      <c r="A37" s="5">
        <v>74</v>
      </c>
      <c r="B37" s="7" t="s">
        <v>61</v>
      </c>
      <c r="C37" s="7" t="s">
        <v>62</v>
      </c>
      <c r="D37" s="7" t="s">
        <v>57</v>
      </c>
      <c r="E37" s="18"/>
      <c r="F37" s="19"/>
    </row>
    <row r="38" spans="1:6" x14ac:dyDescent="0.25">
      <c r="A38" s="17">
        <v>85</v>
      </c>
      <c r="B38" s="7" t="s">
        <v>100</v>
      </c>
      <c r="C38" s="7" t="s">
        <v>102</v>
      </c>
      <c r="D38" s="7" t="s">
        <v>104</v>
      </c>
      <c r="E38" s="18"/>
      <c r="F38" s="19"/>
    </row>
    <row r="39" spans="1:6" x14ac:dyDescent="0.25">
      <c r="A39" s="17">
        <v>86</v>
      </c>
      <c r="B39" s="7" t="s">
        <v>101</v>
      </c>
      <c r="C39" s="7" t="s">
        <v>103</v>
      </c>
      <c r="D39" s="7" t="s">
        <v>104</v>
      </c>
      <c r="E39" s="18"/>
      <c r="F39" s="19"/>
    </row>
    <row r="40" spans="1:6" x14ac:dyDescent="0.25">
      <c r="A40" s="5">
        <v>97</v>
      </c>
      <c r="B40" s="7" t="s">
        <v>63</v>
      </c>
      <c r="C40" s="7" t="s">
        <v>64</v>
      </c>
      <c r="D40" s="7" t="s">
        <v>65</v>
      </c>
      <c r="E40" s="18"/>
      <c r="F40" s="19"/>
    </row>
    <row r="41" spans="1:6" x14ac:dyDescent="0.25">
      <c r="A41" s="17">
        <v>98</v>
      </c>
      <c r="B41" s="7" t="s">
        <v>66</v>
      </c>
      <c r="C41" s="7" t="s">
        <v>64</v>
      </c>
      <c r="D41" s="7" t="s">
        <v>65</v>
      </c>
      <c r="E41" s="18"/>
      <c r="F41" s="19"/>
    </row>
  </sheetData>
  <sortState ref="A3:F41">
    <sortCondition ref="A21"/>
  </sortState>
  <mergeCells count="1"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2">
    <tabColor theme="1"/>
  </sheetPr>
  <dimension ref="A1:L41"/>
  <sheetViews>
    <sheetView zoomScaleNormal="100" workbookViewId="0">
      <selection activeCell="E3" sqref="E3"/>
    </sheetView>
  </sheetViews>
  <sheetFormatPr defaultColWidth="7.5703125" defaultRowHeight="15" x14ac:dyDescent="0.25"/>
  <cols>
    <col min="1" max="1" width="10" bestFit="1" customWidth="1"/>
    <col min="2" max="3" width="10.42578125" bestFit="1" customWidth="1"/>
    <col min="4" max="4" width="5.7109375" customWidth="1"/>
    <col min="5" max="5" width="5.85546875" bestFit="1" customWidth="1"/>
    <col min="8" max="8" width="5.7109375" bestFit="1" customWidth="1"/>
    <col min="9" max="9" width="12.5703125" bestFit="1" customWidth="1"/>
    <col min="10" max="11" width="20.42578125" bestFit="1" customWidth="1"/>
    <col min="12" max="12" width="8.85546875" bestFit="1" customWidth="1"/>
  </cols>
  <sheetData>
    <row r="1" spans="1:12" x14ac:dyDescent="0.25">
      <c r="A1" t="s">
        <v>13</v>
      </c>
      <c r="B1" t="s">
        <v>105</v>
      </c>
      <c r="C1" t="s">
        <v>106</v>
      </c>
      <c r="E1" t="s">
        <v>17</v>
      </c>
      <c r="H1" t="s">
        <v>10</v>
      </c>
      <c r="I1" t="s">
        <v>16</v>
      </c>
      <c r="K1" t="s">
        <v>4</v>
      </c>
      <c r="L1" t="s">
        <v>5</v>
      </c>
    </row>
    <row r="2" spans="1:12" x14ac:dyDescent="0.25">
      <c r="A2">
        <v>1</v>
      </c>
      <c r="B2">
        <v>50</v>
      </c>
      <c r="C2">
        <v>22</v>
      </c>
      <c r="E2" s="2">
        <v>0.75</v>
      </c>
      <c r="H2">
        <v>1</v>
      </c>
      <c r="I2" t="s">
        <v>12</v>
      </c>
      <c r="K2" t="s">
        <v>22</v>
      </c>
      <c r="L2" t="s">
        <v>26</v>
      </c>
    </row>
    <row r="3" spans="1:12" x14ac:dyDescent="0.25">
      <c r="A3">
        <v>2</v>
      </c>
      <c r="B3">
        <v>47</v>
      </c>
      <c r="C3">
        <v>20</v>
      </c>
      <c r="H3">
        <v>2</v>
      </c>
      <c r="I3" t="s">
        <v>18</v>
      </c>
      <c r="K3" t="s">
        <v>23</v>
      </c>
      <c r="L3" t="s">
        <v>26</v>
      </c>
    </row>
    <row r="4" spans="1:12" x14ac:dyDescent="0.25">
      <c r="A4">
        <v>3</v>
      </c>
      <c r="B4">
        <v>45</v>
      </c>
      <c r="C4">
        <v>18</v>
      </c>
      <c r="H4">
        <v>3</v>
      </c>
      <c r="I4" t="s">
        <v>19</v>
      </c>
      <c r="K4" t="s">
        <v>27</v>
      </c>
      <c r="L4" t="s">
        <v>26</v>
      </c>
    </row>
    <row r="5" spans="1:12" x14ac:dyDescent="0.25">
      <c r="A5">
        <v>4</v>
      </c>
      <c r="B5">
        <v>43</v>
      </c>
      <c r="C5">
        <v>16</v>
      </c>
      <c r="H5">
        <v>4</v>
      </c>
      <c r="I5" t="s">
        <v>20</v>
      </c>
      <c r="K5" t="s">
        <v>29</v>
      </c>
      <c r="L5" t="s">
        <v>26</v>
      </c>
    </row>
    <row r="6" spans="1:12" x14ac:dyDescent="0.25">
      <c r="A6">
        <v>5</v>
      </c>
      <c r="B6">
        <v>41</v>
      </c>
      <c r="C6">
        <v>15</v>
      </c>
      <c r="H6">
        <v>5</v>
      </c>
      <c r="I6" t="s">
        <v>21</v>
      </c>
    </row>
    <row r="7" spans="1:12" x14ac:dyDescent="0.25">
      <c r="A7">
        <v>6</v>
      </c>
      <c r="B7">
        <v>39</v>
      </c>
      <c r="C7">
        <v>14</v>
      </c>
      <c r="K7" t="s">
        <v>28</v>
      </c>
      <c r="L7" t="s">
        <v>25</v>
      </c>
    </row>
    <row r="8" spans="1:12" x14ac:dyDescent="0.25">
      <c r="A8">
        <v>7</v>
      </c>
      <c r="B8">
        <v>37</v>
      </c>
      <c r="C8">
        <v>13</v>
      </c>
      <c r="K8" t="s">
        <v>24</v>
      </c>
      <c r="L8" t="s">
        <v>25</v>
      </c>
    </row>
    <row r="9" spans="1:12" x14ac:dyDescent="0.25">
      <c r="A9">
        <v>8</v>
      </c>
      <c r="B9">
        <v>35</v>
      </c>
      <c r="C9">
        <v>12</v>
      </c>
      <c r="K9" t="s">
        <v>30</v>
      </c>
      <c r="L9" t="s">
        <v>25</v>
      </c>
    </row>
    <row r="10" spans="1:12" x14ac:dyDescent="0.25">
      <c r="A10">
        <v>9</v>
      </c>
      <c r="B10">
        <v>33</v>
      </c>
      <c r="C10">
        <v>11</v>
      </c>
      <c r="K10" t="s">
        <v>31</v>
      </c>
      <c r="L10" t="s">
        <v>25</v>
      </c>
    </row>
    <row r="11" spans="1:12" x14ac:dyDescent="0.25">
      <c r="A11">
        <v>10</v>
      </c>
      <c r="B11">
        <v>31</v>
      </c>
      <c r="C11">
        <v>10</v>
      </c>
      <c r="K11" t="s">
        <v>32</v>
      </c>
      <c r="L11" t="s">
        <v>25</v>
      </c>
    </row>
    <row r="12" spans="1:12" x14ac:dyDescent="0.25">
      <c r="A12">
        <v>11</v>
      </c>
      <c r="B12">
        <v>29</v>
      </c>
      <c r="C12">
        <v>9</v>
      </c>
      <c r="K12" t="s">
        <v>7</v>
      </c>
      <c r="L12" t="s">
        <v>25</v>
      </c>
    </row>
    <row r="13" spans="1:12" x14ac:dyDescent="0.25">
      <c r="A13">
        <v>12</v>
      </c>
      <c r="B13">
        <v>27</v>
      </c>
      <c r="C13">
        <v>8</v>
      </c>
    </row>
    <row r="14" spans="1:12" x14ac:dyDescent="0.25">
      <c r="A14">
        <v>13</v>
      </c>
      <c r="B14">
        <v>25</v>
      </c>
      <c r="C14">
        <v>7</v>
      </c>
    </row>
    <row r="15" spans="1:12" x14ac:dyDescent="0.25">
      <c r="A15">
        <v>14</v>
      </c>
      <c r="B15">
        <v>23</v>
      </c>
      <c r="C15">
        <v>6</v>
      </c>
    </row>
    <row r="16" spans="1:12" x14ac:dyDescent="0.25">
      <c r="A16">
        <v>15</v>
      </c>
      <c r="B16">
        <v>21</v>
      </c>
      <c r="C16">
        <v>5</v>
      </c>
    </row>
    <row r="17" spans="1:3" x14ac:dyDescent="0.25">
      <c r="A17">
        <v>16</v>
      </c>
      <c r="B17">
        <v>19</v>
      </c>
      <c r="C17">
        <v>4</v>
      </c>
    </row>
    <row r="18" spans="1:3" x14ac:dyDescent="0.25">
      <c r="A18">
        <v>17</v>
      </c>
      <c r="B18">
        <v>18</v>
      </c>
      <c r="C18">
        <v>3</v>
      </c>
    </row>
    <row r="19" spans="1:3" x14ac:dyDescent="0.25">
      <c r="A19">
        <v>18</v>
      </c>
      <c r="B19">
        <v>17</v>
      </c>
      <c r="C19">
        <v>2</v>
      </c>
    </row>
    <row r="20" spans="1:3" x14ac:dyDescent="0.25">
      <c r="A20">
        <v>19</v>
      </c>
      <c r="B20">
        <v>16</v>
      </c>
      <c r="C20">
        <v>1</v>
      </c>
    </row>
    <row r="21" spans="1:3" x14ac:dyDescent="0.25">
      <c r="A21">
        <v>20</v>
      </c>
      <c r="B21">
        <v>15</v>
      </c>
      <c r="C21">
        <v>1</v>
      </c>
    </row>
    <row r="22" spans="1:3" x14ac:dyDescent="0.25">
      <c r="A22">
        <v>21</v>
      </c>
      <c r="B22">
        <v>14</v>
      </c>
      <c r="C22">
        <v>1</v>
      </c>
    </row>
    <row r="23" spans="1:3" x14ac:dyDescent="0.25">
      <c r="A23">
        <v>22</v>
      </c>
      <c r="B23">
        <v>13</v>
      </c>
      <c r="C23">
        <v>1</v>
      </c>
    </row>
    <row r="24" spans="1:3" x14ac:dyDescent="0.25">
      <c r="A24">
        <v>23</v>
      </c>
      <c r="B24">
        <v>12</v>
      </c>
      <c r="C24">
        <v>1</v>
      </c>
    </row>
    <row r="25" spans="1:3" x14ac:dyDescent="0.25">
      <c r="A25">
        <v>24</v>
      </c>
      <c r="B25">
        <v>11</v>
      </c>
      <c r="C25">
        <v>1</v>
      </c>
    </row>
    <row r="26" spans="1:3" x14ac:dyDescent="0.25">
      <c r="A26">
        <v>25</v>
      </c>
      <c r="B26">
        <v>10</v>
      </c>
      <c r="C26">
        <v>1</v>
      </c>
    </row>
    <row r="27" spans="1:3" x14ac:dyDescent="0.25">
      <c r="A27">
        <v>26</v>
      </c>
      <c r="B27">
        <v>9</v>
      </c>
      <c r="C27">
        <v>1</v>
      </c>
    </row>
    <row r="28" spans="1:3" x14ac:dyDescent="0.25">
      <c r="A28">
        <v>27</v>
      </c>
      <c r="B28">
        <v>8</v>
      </c>
      <c r="C28">
        <v>1</v>
      </c>
    </row>
    <row r="29" spans="1:3" x14ac:dyDescent="0.25">
      <c r="A29">
        <v>28</v>
      </c>
      <c r="B29">
        <v>7</v>
      </c>
      <c r="C29">
        <v>1</v>
      </c>
    </row>
    <row r="30" spans="1:3" x14ac:dyDescent="0.25">
      <c r="A30">
        <v>29</v>
      </c>
      <c r="B30">
        <v>6</v>
      </c>
      <c r="C30">
        <v>1</v>
      </c>
    </row>
    <row r="31" spans="1:3" x14ac:dyDescent="0.25">
      <c r="A31">
        <v>30</v>
      </c>
      <c r="B31">
        <v>5</v>
      </c>
      <c r="C31">
        <v>1</v>
      </c>
    </row>
    <row r="32" spans="1:3" x14ac:dyDescent="0.25">
      <c r="A32">
        <v>31</v>
      </c>
      <c r="B32">
        <v>4</v>
      </c>
      <c r="C32">
        <v>1</v>
      </c>
    </row>
    <row r="33" spans="1:3" x14ac:dyDescent="0.25">
      <c r="A33">
        <v>32</v>
      </c>
      <c r="B33">
        <v>3</v>
      </c>
      <c r="C33">
        <v>1</v>
      </c>
    </row>
    <row r="34" spans="1:3" x14ac:dyDescent="0.25">
      <c r="A34">
        <v>33</v>
      </c>
      <c r="B34">
        <v>2</v>
      </c>
      <c r="C34">
        <v>1</v>
      </c>
    </row>
    <row r="35" spans="1:3" x14ac:dyDescent="0.25">
      <c r="A35">
        <v>34</v>
      </c>
      <c r="B35">
        <v>1</v>
      </c>
      <c r="C35">
        <v>1</v>
      </c>
    </row>
    <row r="36" spans="1:3" x14ac:dyDescent="0.25">
      <c r="A36">
        <v>35</v>
      </c>
      <c r="B36">
        <v>1</v>
      </c>
      <c r="C36">
        <v>1</v>
      </c>
    </row>
    <row r="37" spans="1:3" x14ac:dyDescent="0.25">
      <c r="A37">
        <v>36</v>
      </c>
      <c r="B37">
        <v>1</v>
      </c>
      <c r="C37">
        <v>1</v>
      </c>
    </row>
    <row r="38" spans="1:3" x14ac:dyDescent="0.25">
      <c r="A38">
        <v>37</v>
      </c>
      <c r="B38">
        <v>1</v>
      </c>
      <c r="C38">
        <v>1</v>
      </c>
    </row>
    <row r="39" spans="1:3" x14ac:dyDescent="0.25">
      <c r="A39">
        <v>38</v>
      </c>
      <c r="B39">
        <v>1</v>
      </c>
      <c r="C39">
        <v>1</v>
      </c>
    </row>
    <row r="40" spans="1:3" x14ac:dyDescent="0.25">
      <c r="A40">
        <v>39</v>
      </c>
      <c r="B40">
        <v>1</v>
      </c>
      <c r="C40">
        <v>1</v>
      </c>
    </row>
    <row r="41" spans="1:3" x14ac:dyDescent="0.25">
      <c r="A41">
        <v>40</v>
      </c>
      <c r="B41">
        <v>1</v>
      </c>
      <c r="C41">
        <v>1</v>
      </c>
    </row>
  </sheetData>
  <sheetProtection selectLockedCells="1"/>
  <pageMargins left="0.7" right="0.7" top="0.75" bottom="0.75" header="0.3" footer="0.3"/>
  <pageSetup paperSize="9" orientation="portrait" horizontalDpi="4294967292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>
    <tabColor theme="0"/>
    <pageSetUpPr fitToPage="1"/>
  </sheetPr>
  <dimension ref="A1:L43"/>
  <sheetViews>
    <sheetView zoomScaleNormal="100" workbookViewId="0">
      <pane ySplit="2" topLeftCell="A3" activePane="bottomLeft" state="frozen"/>
      <selection sqref="A1:L1"/>
      <selection pane="bottomLeft" sqref="A1:L1"/>
    </sheetView>
  </sheetViews>
  <sheetFormatPr defaultColWidth="8" defaultRowHeight="12.75" x14ac:dyDescent="0.25"/>
  <cols>
    <col min="1" max="1" width="2.7109375" style="6" bestFit="1" customWidth="1"/>
    <col min="2" max="2" width="14" style="6" bestFit="1" customWidth="1"/>
    <col min="3" max="3" width="7" style="6" bestFit="1" customWidth="1"/>
    <col min="4" max="4" width="37.42578125" style="6" bestFit="1" customWidth="1"/>
    <col min="5" max="5" width="13.28515625" style="6" bestFit="1" customWidth="1"/>
    <col min="6" max="6" width="37.42578125" style="6" bestFit="1" customWidth="1"/>
    <col min="7" max="7" width="6" style="6" bestFit="1" customWidth="1"/>
    <col min="8" max="8" width="6.5703125" style="6" bestFit="1" customWidth="1"/>
    <col min="9" max="9" width="8.28515625" style="6" bestFit="1" customWidth="1"/>
    <col min="10" max="10" width="6.85546875" style="6" bestFit="1" customWidth="1"/>
    <col min="11" max="11" width="8.5703125" style="6" bestFit="1" customWidth="1"/>
    <col min="12" max="12" width="4" style="1" bestFit="1" customWidth="1"/>
    <col min="13" max="16384" width="8" style="6"/>
  </cols>
  <sheetData>
    <row r="1" spans="1:12" ht="27.75" x14ac:dyDescent="0.25">
      <c r="A1" s="53" t="s">
        <v>163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5">
      <c r="A2" s="20" t="s">
        <v>131</v>
      </c>
      <c r="B2" s="20" t="s">
        <v>1</v>
      </c>
      <c r="C2" s="20" t="s">
        <v>132</v>
      </c>
      <c r="D2" s="20" t="s">
        <v>4</v>
      </c>
      <c r="E2" s="20" t="s">
        <v>160</v>
      </c>
      <c r="F2" s="20" t="s">
        <v>4</v>
      </c>
      <c r="G2" s="20" t="s">
        <v>3</v>
      </c>
      <c r="H2" s="20" t="s">
        <v>133</v>
      </c>
      <c r="I2" s="20" t="s">
        <v>161</v>
      </c>
      <c r="J2" s="20" t="s">
        <v>134</v>
      </c>
      <c r="K2" s="20" t="s">
        <v>162</v>
      </c>
      <c r="L2" s="26" t="s">
        <v>107</v>
      </c>
    </row>
    <row r="3" spans="1:12" x14ac:dyDescent="0.25">
      <c r="A3" s="47" t="s">
        <v>109</v>
      </c>
      <c r="B3" s="22" t="s">
        <v>171</v>
      </c>
      <c r="C3" s="48" t="s">
        <v>172</v>
      </c>
      <c r="D3" s="22" t="s">
        <v>173</v>
      </c>
      <c r="E3" s="38" t="s">
        <v>174</v>
      </c>
      <c r="F3" s="27" t="s">
        <v>173</v>
      </c>
      <c r="G3" s="27" t="s">
        <v>175</v>
      </c>
      <c r="H3" s="22">
        <v>304</v>
      </c>
      <c r="I3" s="45">
        <v>0.87</v>
      </c>
      <c r="J3" s="22">
        <v>304</v>
      </c>
      <c r="K3" s="45">
        <v>0.87</v>
      </c>
      <c r="L3" s="21">
        <v>30</v>
      </c>
    </row>
    <row r="4" spans="1:12" x14ac:dyDescent="0.25">
      <c r="A4" s="47" t="s">
        <v>110</v>
      </c>
      <c r="B4" s="22" t="s">
        <v>176</v>
      </c>
      <c r="C4" s="48" t="s">
        <v>177</v>
      </c>
      <c r="D4" s="22" t="s">
        <v>178</v>
      </c>
      <c r="E4" s="38" t="s">
        <v>179</v>
      </c>
      <c r="F4" s="27" t="s">
        <v>178</v>
      </c>
      <c r="G4" s="27" t="s">
        <v>180</v>
      </c>
      <c r="H4" s="22">
        <v>234</v>
      </c>
      <c r="I4" s="45">
        <v>0.9</v>
      </c>
      <c r="J4" s="22">
        <v>234</v>
      </c>
      <c r="K4" s="45">
        <v>0.9</v>
      </c>
      <c r="L4" s="21">
        <v>27</v>
      </c>
    </row>
    <row r="5" spans="1:12" x14ac:dyDescent="0.25">
      <c r="A5" s="47" t="s">
        <v>111</v>
      </c>
      <c r="B5" s="22" t="s">
        <v>181</v>
      </c>
      <c r="C5" s="48" t="s">
        <v>182</v>
      </c>
      <c r="D5" s="22" t="s">
        <v>183</v>
      </c>
      <c r="E5" s="38" t="s">
        <v>184</v>
      </c>
      <c r="F5" s="27" t="s">
        <v>183</v>
      </c>
      <c r="G5" s="27" t="s">
        <v>185</v>
      </c>
      <c r="H5" s="22">
        <v>219</v>
      </c>
      <c r="I5" s="45">
        <v>0.87</v>
      </c>
      <c r="J5" s="22">
        <v>219</v>
      </c>
      <c r="K5" s="45">
        <v>0.87</v>
      </c>
      <c r="L5" s="21">
        <v>25</v>
      </c>
    </row>
    <row r="6" spans="1:12" x14ac:dyDescent="0.25">
      <c r="A6" s="47" t="s">
        <v>112</v>
      </c>
      <c r="B6" s="22" t="s">
        <v>186</v>
      </c>
      <c r="C6" s="48" t="s">
        <v>187</v>
      </c>
      <c r="D6" s="22" t="s">
        <v>183</v>
      </c>
      <c r="E6" s="38" t="s">
        <v>188</v>
      </c>
      <c r="F6" s="27" t="s">
        <v>183</v>
      </c>
      <c r="G6" s="27" t="s">
        <v>189</v>
      </c>
      <c r="H6" s="22">
        <v>153</v>
      </c>
      <c r="I6" s="45">
        <v>0.92</v>
      </c>
      <c r="J6" s="22">
        <v>153</v>
      </c>
      <c r="K6" s="45">
        <v>0.92</v>
      </c>
      <c r="L6" s="21">
        <v>23</v>
      </c>
    </row>
    <row r="7" spans="1:12" x14ac:dyDescent="0.25">
      <c r="A7" s="47" t="s">
        <v>113</v>
      </c>
      <c r="B7" s="22" t="s">
        <v>190</v>
      </c>
      <c r="C7" s="48" t="s">
        <v>191</v>
      </c>
      <c r="D7" s="22" t="s">
        <v>192</v>
      </c>
      <c r="E7" s="38" t="s">
        <v>193</v>
      </c>
      <c r="F7" s="27" t="s">
        <v>192</v>
      </c>
      <c r="G7" s="27" t="s">
        <v>194</v>
      </c>
      <c r="H7" s="22">
        <v>56</v>
      </c>
      <c r="I7" s="45">
        <v>0.82</v>
      </c>
      <c r="J7" s="22">
        <v>56</v>
      </c>
      <c r="K7" s="45">
        <v>0.82</v>
      </c>
      <c r="L7" s="21">
        <v>21</v>
      </c>
    </row>
    <row r="8" spans="1:12" x14ac:dyDescent="0.25">
      <c r="A8" s="47" t="s">
        <v>115</v>
      </c>
      <c r="B8" s="22" t="s">
        <v>195</v>
      </c>
      <c r="C8" s="48" t="s">
        <v>196</v>
      </c>
      <c r="D8" s="22" t="s">
        <v>197</v>
      </c>
      <c r="E8" s="38" t="s">
        <v>198</v>
      </c>
      <c r="F8" s="27" t="s">
        <v>197</v>
      </c>
      <c r="G8" s="27" t="s">
        <v>199</v>
      </c>
      <c r="H8" s="22">
        <v>62</v>
      </c>
      <c r="I8" s="45">
        <v>0.88</v>
      </c>
      <c r="J8" s="22">
        <v>62</v>
      </c>
      <c r="K8" s="45">
        <v>0.88</v>
      </c>
      <c r="L8" s="21">
        <v>19</v>
      </c>
    </row>
    <row r="9" spans="1:12" x14ac:dyDescent="0.25">
      <c r="A9" s="47" t="s">
        <v>117</v>
      </c>
      <c r="B9" s="22" t="s">
        <v>200</v>
      </c>
      <c r="C9" s="48" t="s">
        <v>201</v>
      </c>
      <c r="D9" s="22" t="s">
        <v>183</v>
      </c>
      <c r="E9" s="38" t="s">
        <v>202</v>
      </c>
      <c r="F9" s="27" t="s">
        <v>183</v>
      </c>
      <c r="G9" s="27" t="s">
        <v>203</v>
      </c>
      <c r="H9" s="22">
        <v>33</v>
      </c>
      <c r="I9" s="45">
        <v>0.76</v>
      </c>
      <c r="J9" s="22">
        <v>33</v>
      </c>
      <c r="K9" s="45">
        <v>0.76</v>
      </c>
      <c r="L9" s="21">
        <v>17</v>
      </c>
    </row>
    <row r="10" spans="1:12" x14ac:dyDescent="0.25">
      <c r="A10" s="47" t="s">
        <v>119</v>
      </c>
      <c r="B10" s="24" t="s">
        <v>204</v>
      </c>
      <c r="C10" s="48" t="s">
        <v>205</v>
      </c>
      <c r="D10" s="24" t="s">
        <v>173</v>
      </c>
      <c r="E10" s="38" t="s">
        <v>206</v>
      </c>
      <c r="F10" s="27" t="s">
        <v>173</v>
      </c>
      <c r="G10" s="27" t="s">
        <v>207</v>
      </c>
      <c r="H10" s="22">
        <v>143</v>
      </c>
      <c r="I10" s="46">
        <v>0.89</v>
      </c>
      <c r="J10" s="24">
        <v>143</v>
      </c>
      <c r="K10" s="46">
        <v>0.89</v>
      </c>
      <c r="L10" s="21">
        <v>15</v>
      </c>
    </row>
    <row r="11" spans="1:12" x14ac:dyDescent="0.25">
      <c r="A11" s="47" t="s">
        <v>120</v>
      </c>
      <c r="B11" s="24" t="s">
        <v>208</v>
      </c>
      <c r="C11" s="48" t="s">
        <v>209</v>
      </c>
      <c r="D11" s="24" t="s">
        <v>210</v>
      </c>
      <c r="E11" s="38" t="s">
        <v>211</v>
      </c>
      <c r="F11" s="27" t="s">
        <v>210</v>
      </c>
      <c r="G11" s="27" t="s">
        <v>212</v>
      </c>
      <c r="H11" s="22">
        <v>54</v>
      </c>
      <c r="I11" s="46">
        <v>0.88</v>
      </c>
      <c r="J11" s="24">
        <v>54</v>
      </c>
      <c r="K11" s="46">
        <v>0.88</v>
      </c>
      <c r="L11" s="21">
        <v>13</v>
      </c>
    </row>
    <row r="12" spans="1:12" x14ac:dyDescent="0.25">
      <c r="A12" s="47" t="s">
        <v>118</v>
      </c>
      <c r="B12" s="24" t="s">
        <v>6</v>
      </c>
      <c r="C12" s="48" t="s">
        <v>213</v>
      </c>
      <c r="D12" s="24" t="s">
        <v>214</v>
      </c>
      <c r="E12" s="38" t="s">
        <v>215</v>
      </c>
      <c r="F12" s="27" t="s">
        <v>214</v>
      </c>
      <c r="G12" s="27" t="s">
        <v>216</v>
      </c>
      <c r="H12" s="22">
        <v>100</v>
      </c>
      <c r="I12" s="46">
        <v>0.92</v>
      </c>
      <c r="J12" s="24">
        <v>100</v>
      </c>
      <c r="K12" s="46">
        <v>0.92</v>
      </c>
      <c r="L12" s="21">
        <v>11</v>
      </c>
    </row>
    <row r="13" spans="1:12" x14ac:dyDescent="0.25">
      <c r="A13" s="47" t="s">
        <v>122</v>
      </c>
      <c r="B13" s="24" t="s">
        <v>217</v>
      </c>
      <c r="C13" s="48" t="s">
        <v>218</v>
      </c>
      <c r="D13" s="24" t="s">
        <v>219</v>
      </c>
      <c r="E13" s="38" t="s">
        <v>220</v>
      </c>
      <c r="F13" s="27" t="s">
        <v>219</v>
      </c>
      <c r="G13" s="27" t="s">
        <v>221</v>
      </c>
      <c r="H13" s="22">
        <v>64</v>
      </c>
      <c r="I13" s="46">
        <v>0.88</v>
      </c>
      <c r="J13" s="24">
        <v>64</v>
      </c>
      <c r="K13" s="46">
        <v>0.88</v>
      </c>
      <c r="L13" s="21">
        <v>10</v>
      </c>
    </row>
    <row r="14" spans="1:12" x14ac:dyDescent="0.25">
      <c r="A14" s="47" t="s">
        <v>135</v>
      </c>
      <c r="B14" s="22" t="s">
        <v>222</v>
      </c>
      <c r="C14" s="48" t="s">
        <v>223</v>
      </c>
      <c r="D14" s="22" t="s">
        <v>192</v>
      </c>
      <c r="E14" s="38" t="s">
        <v>224</v>
      </c>
      <c r="F14" s="27" t="s">
        <v>192</v>
      </c>
      <c r="G14" s="27" t="s">
        <v>149</v>
      </c>
      <c r="H14" s="22">
        <v>31</v>
      </c>
      <c r="I14" s="45">
        <v>0.83</v>
      </c>
      <c r="J14" s="22">
        <v>31</v>
      </c>
      <c r="K14" s="45">
        <v>0.83</v>
      </c>
      <c r="L14" s="21">
        <v>9</v>
      </c>
    </row>
    <row r="15" spans="1:12" x14ac:dyDescent="0.25">
      <c r="A15" s="47" t="s">
        <v>136</v>
      </c>
      <c r="B15" s="22" t="s">
        <v>225</v>
      </c>
      <c r="C15" s="48" t="s">
        <v>226</v>
      </c>
      <c r="D15" s="22" t="s">
        <v>210</v>
      </c>
      <c r="E15" s="38" t="s">
        <v>227</v>
      </c>
      <c r="F15" s="27" t="s">
        <v>210</v>
      </c>
      <c r="G15" s="27" t="s">
        <v>138</v>
      </c>
      <c r="H15" s="22">
        <v>12</v>
      </c>
      <c r="I15" s="45">
        <v>0.75</v>
      </c>
      <c r="J15" s="22">
        <v>12</v>
      </c>
      <c r="K15" s="45">
        <v>0.75</v>
      </c>
      <c r="L15" s="21">
        <v>8</v>
      </c>
    </row>
    <row r="16" spans="1:12" x14ac:dyDescent="0.25">
      <c r="A16" s="47" t="s">
        <v>128</v>
      </c>
      <c r="B16" s="22" t="s">
        <v>228</v>
      </c>
      <c r="C16" s="48" t="s">
        <v>229</v>
      </c>
      <c r="D16" s="22" t="s">
        <v>173</v>
      </c>
      <c r="E16" s="38" t="s">
        <v>230</v>
      </c>
      <c r="F16" s="27" t="s">
        <v>173</v>
      </c>
      <c r="G16" s="27" t="s">
        <v>135</v>
      </c>
      <c r="H16" s="22">
        <v>10</v>
      </c>
      <c r="I16" s="45">
        <v>0.83</v>
      </c>
      <c r="J16" s="22">
        <v>10</v>
      </c>
      <c r="K16" s="45">
        <v>0.83</v>
      </c>
      <c r="L16" s="21">
        <v>7</v>
      </c>
    </row>
    <row r="17" spans="1:12" x14ac:dyDescent="0.25">
      <c r="A17" s="47" t="s">
        <v>137</v>
      </c>
      <c r="B17" s="24"/>
      <c r="C17" s="48"/>
      <c r="D17" s="24"/>
      <c r="E17" s="38"/>
      <c r="F17" s="27"/>
      <c r="G17" s="27"/>
      <c r="H17" s="22"/>
      <c r="I17" s="46"/>
      <c r="J17" s="25"/>
      <c r="K17" s="25"/>
      <c r="L17" s="21">
        <v>6</v>
      </c>
    </row>
    <row r="18" spans="1:12" x14ac:dyDescent="0.25">
      <c r="A18" s="47" t="s">
        <v>138</v>
      </c>
      <c r="B18" s="24"/>
      <c r="C18" s="48"/>
      <c r="D18" s="24"/>
      <c r="E18" s="38"/>
      <c r="F18" s="27"/>
      <c r="G18" s="27"/>
      <c r="H18" s="22"/>
      <c r="I18" s="46"/>
      <c r="J18" s="25"/>
      <c r="K18" s="25"/>
      <c r="L18" s="21">
        <v>5</v>
      </c>
    </row>
    <row r="19" spans="1:12" x14ac:dyDescent="0.25">
      <c r="A19" s="47" t="s">
        <v>139</v>
      </c>
      <c r="B19" s="22"/>
      <c r="C19" s="49"/>
      <c r="D19" s="22"/>
      <c r="E19" s="38"/>
      <c r="F19" s="27"/>
      <c r="G19" s="27"/>
      <c r="H19" s="22"/>
      <c r="I19" s="45"/>
      <c r="J19" s="23"/>
      <c r="K19" s="23"/>
      <c r="L19" s="44">
        <v>4</v>
      </c>
    </row>
    <row r="20" spans="1:12" x14ac:dyDescent="0.25">
      <c r="A20" s="47" t="s">
        <v>127</v>
      </c>
      <c r="B20" s="22"/>
      <c r="C20" s="49"/>
      <c r="D20" s="22"/>
      <c r="E20" s="38"/>
      <c r="F20" s="27"/>
      <c r="G20" s="27"/>
      <c r="H20" s="22"/>
      <c r="I20" s="45"/>
      <c r="J20" s="23"/>
      <c r="K20" s="23"/>
      <c r="L20" s="44">
        <v>3</v>
      </c>
    </row>
    <row r="21" spans="1:12" x14ac:dyDescent="0.25">
      <c r="A21" s="47" t="s">
        <v>140</v>
      </c>
      <c r="B21" s="22"/>
      <c r="C21" s="49"/>
      <c r="D21" s="22"/>
      <c r="E21" s="38"/>
      <c r="F21" s="27"/>
      <c r="G21" s="27"/>
      <c r="H21" s="22"/>
      <c r="I21" s="45"/>
      <c r="J21" s="23"/>
      <c r="K21" s="23"/>
      <c r="L21" s="44">
        <v>2</v>
      </c>
    </row>
    <row r="22" spans="1:12" x14ac:dyDescent="0.25">
      <c r="A22" s="47" t="s">
        <v>130</v>
      </c>
      <c r="B22" s="22"/>
      <c r="C22" s="49"/>
      <c r="D22" s="22"/>
      <c r="E22" s="38"/>
      <c r="F22" s="27"/>
      <c r="G22" s="27"/>
      <c r="H22" s="22"/>
      <c r="I22" s="45"/>
      <c r="J22" s="23"/>
      <c r="K22" s="23"/>
      <c r="L22" s="44">
        <v>1</v>
      </c>
    </row>
    <row r="23" spans="1:12" x14ac:dyDescent="0.25">
      <c r="A23" s="47" t="s">
        <v>141</v>
      </c>
      <c r="B23" s="22"/>
      <c r="C23" s="49"/>
      <c r="D23" s="22"/>
      <c r="E23" s="38"/>
      <c r="F23" s="27"/>
      <c r="G23" s="27"/>
      <c r="H23" s="22"/>
      <c r="I23" s="45"/>
      <c r="J23" s="23"/>
      <c r="K23" s="23"/>
      <c r="L23" s="44">
        <v>0</v>
      </c>
    </row>
    <row r="24" spans="1:12" x14ac:dyDescent="0.25">
      <c r="A24" s="47" t="s">
        <v>129</v>
      </c>
      <c r="B24" s="22"/>
      <c r="C24" s="49"/>
      <c r="D24" s="22"/>
      <c r="E24" s="38"/>
      <c r="F24" s="27"/>
      <c r="G24" s="27"/>
      <c r="H24" s="22"/>
      <c r="I24" s="45"/>
      <c r="J24" s="23"/>
      <c r="K24" s="23"/>
      <c r="L24" s="21">
        <v>0</v>
      </c>
    </row>
    <row r="25" spans="1:12" x14ac:dyDescent="0.25">
      <c r="A25" s="47" t="s">
        <v>116</v>
      </c>
      <c r="B25" s="22"/>
      <c r="C25" s="49"/>
      <c r="D25" s="22"/>
      <c r="E25" s="38"/>
      <c r="F25" s="27"/>
      <c r="G25" s="27"/>
      <c r="H25" s="22"/>
      <c r="I25" s="45"/>
      <c r="J25" s="23"/>
      <c r="K25" s="23"/>
      <c r="L25" s="44">
        <v>0</v>
      </c>
    </row>
    <row r="26" spans="1:12" x14ac:dyDescent="0.25">
      <c r="A26" s="47" t="s">
        <v>142</v>
      </c>
      <c r="B26" s="22"/>
      <c r="C26" s="49"/>
      <c r="D26" s="22"/>
      <c r="E26" s="38"/>
      <c r="F26" s="27"/>
      <c r="G26" s="27"/>
      <c r="H26" s="22"/>
      <c r="I26" s="45"/>
      <c r="J26" s="23"/>
      <c r="K26" s="23"/>
      <c r="L26" s="44">
        <v>0</v>
      </c>
    </row>
    <row r="27" spans="1:12" x14ac:dyDescent="0.25">
      <c r="A27" s="47" t="s">
        <v>121</v>
      </c>
      <c r="B27" s="22"/>
      <c r="C27" s="49"/>
      <c r="D27" s="22"/>
      <c r="E27" s="38"/>
      <c r="F27" s="27"/>
      <c r="G27" s="27"/>
      <c r="H27" s="22"/>
      <c r="I27" s="45"/>
      <c r="J27" s="23"/>
      <c r="K27" s="23"/>
      <c r="L27" s="44">
        <v>0</v>
      </c>
    </row>
    <row r="28" spans="1:12" x14ac:dyDescent="0.25">
      <c r="A28" s="47" t="s">
        <v>143</v>
      </c>
      <c r="B28" s="22"/>
      <c r="C28" s="49"/>
      <c r="D28" s="22"/>
      <c r="E28" s="38"/>
      <c r="F28" s="27"/>
      <c r="G28" s="27"/>
      <c r="H28" s="22"/>
      <c r="I28" s="45"/>
      <c r="J28" s="23"/>
      <c r="K28" s="23"/>
      <c r="L28" s="44">
        <v>0</v>
      </c>
    </row>
    <row r="29" spans="1:12" x14ac:dyDescent="0.25">
      <c r="A29" s="47" t="s">
        <v>144</v>
      </c>
      <c r="B29" s="22"/>
      <c r="C29" s="49"/>
      <c r="D29" s="22"/>
      <c r="E29" s="38"/>
      <c r="F29" s="27"/>
      <c r="G29" s="27"/>
      <c r="H29" s="22"/>
      <c r="I29" s="45"/>
      <c r="J29" s="23"/>
      <c r="K29" s="23"/>
      <c r="L29" s="44">
        <v>0</v>
      </c>
    </row>
    <row r="30" spans="1:12" x14ac:dyDescent="0.25">
      <c r="A30" s="47" t="s">
        <v>145</v>
      </c>
      <c r="B30" s="22"/>
      <c r="C30" s="49"/>
      <c r="D30" s="22"/>
      <c r="E30" s="38"/>
      <c r="F30" s="27"/>
      <c r="G30" s="27"/>
      <c r="H30" s="22"/>
      <c r="I30" s="45"/>
      <c r="J30" s="23"/>
      <c r="K30" s="23"/>
      <c r="L30" s="21">
        <v>0</v>
      </c>
    </row>
    <row r="31" spans="1:12" x14ac:dyDescent="0.25">
      <c r="A31" s="47" t="s">
        <v>126</v>
      </c>
      <c r="B31" s="22"/>
      <c r="C31" s="49"/>
      <c r="D31" s="22"/>
      <c r="E31" s="38"/>
      <c r="F31" s="27"/>
      <c r="G31" s="27"/>
      <c r="H31" s="22"/>
      <c r="I31" s="45"/>
      <c r="J31" s="23"/>
      <c r="K31" s="23"/>
      <c r="L31" s="44">
        <v>0</v>
      </c>
    </row>
    <row r="32" spans="1:12" x14ac:dyDescent="0.25">
      <c r="A32" s="47" t="s">
        <v>146</v>
      </c>
      <c r="B32" s="22"/>
      <c r="C32" s="49"/>
      <c r="D32" s="22"/>
      <c r="E32" s="38"/>
      <c r="F32" s="27"/>
      <c r="G32" s="27"/>
      <c r="H32" s="22"/>
      <c r="I32" s="45"/>
      <c r="J32" s="23"/>
      <c r="K32" s="23"/>
      <c r="L32" s="44">
        <v>0</v>
      </c>
    </row>
    <row r="33" spans="1:12" x14ac:dyDescent="0.25">
      <c r="A33" s="47" t="s">
        <v>125</v>
      </c>
      <c r="B33" s="22"/>
      <c r="C33" s="48"/>
      <c r="D33" s="22"/>
      <c r="E33" s="38"/>
      <c r="F33" s="27"/>
      <c r="G33" s="27"/>
      <c r="H33" s="22"/>
      <c r="I33" s="45"/>
      <c r="J33" s="23"/>
      <c r="K33" s="23"/>
      <c r="L33" s="44">
        <v>0</v>
      </c>
    </row>
    <row r="34" spans="1:12" x14ac:dyDescent="0.25">
      <c r="A34" s="47" t="s">
        <v>124</v>
      </c>
      <c r="B34" s="24"/>
      <c r="C34" s="48"/>
      <c r="D34" s="24"/>
      <c r="E34" s="38"/>
      <c r="F34" s="27"/>
      <c r="G34" s="27"/>
      <c r="H34" s="22"/>
      <c r="I34" s="46"/>
      <c r="J34" s="25"/>
      <c r="K34" s="25"/>
      <c r="L34" s="44">
        <v>0</v>
      </c>
    </row>
    <row r="35" spans="1:12" x14ac:dyDescent="0.25">
      <c r="A35" s="47" t="s">
        <v>123</v>
      </c>
      <c r="B35" s="22"/>
      <c r="C35" s="48"/>
      <c r="D35" s="22"/>
      <c r="E35" s="38"/>
      <c r="F35" s="27"/>
      <c r="G35" s="27"/>
      <c r="H35" s="22"/>
      <c r="I35" s="45"/>
      <c r="J35" s="23"/>
      <c r="K35" s="23"/>
      <c r="L35" s="44">
        <v>0</v>
      </c>
    </row>
    <row r="36" spans="1:12" x14ac:dyDescent="0.25">
      <c r="A36" s="47" t="s">
        <v>147</v>
      </c>
      <c r="B36" s="22"/>
      <c r="C36" s="48"/>
      <c r="D36" s="22"/>
      <c r="E36" s="38"/>
      <c r="F36" s="27"/>
      <c r="G36" s="27"/>
      <c r="H36" s="22"/>
      <c r="I36" s="45"/>
      <c r="J36" s="23"/>
      <c r="K36" s="23"/>
      <c r="L36" s="21">
        <v>0</v>
      </c>
    </row>
    <row r="37" spans="1:12" x14ac:dyDescent="0.25">
      <c r="A37" s="47" t="s">
        <v>114</v>
      </c>
      <c r="B37" s="22"/>
      <c r="C37" s="48"/>
      <c r="D37" s="22"/>
      <c r="E37" s="38"/>
      <c r="F37" s="27"/>
      <c r="G37" s="27"/>
      <c r="H37" s="22"/>
      <c r="I37" s="45"/>
      <c r="J37" s="23"/>
      <c r="K37" s="23"/>
      <c r="L37" s="44">
        <v>0</v>
      </c>
    </row>
    <row r="38" spans="1:12" x14ac:dyDescent="0.25">
      <c r="A38" s="47" t="s">
        <v>148</v>
      </c>
      <c r="B38" s="22"/>
      <c r="C38" s="48"/>
      <c r="D38" s="22"/>
      <c r="E38" s="38"/>
      <c r="F38" s="27"/>
      <c r="G38" s="27"/>
      <c r="H38" s="22"/>
      <c r="I38" s="45"/>
      <c r="J38" s="23"/>
      <c r="K38" s="23"/>
      <c r="L38" s="44">
        <v>0</v>
      </c>
    </row>
    <row r="39" spans="1:12" x14ac:dyDescent="0.25">
      <c r="A39" s="47" t="s">
        <v>149</v>
      </c>
      <c r="B39" s="22"/>
      <c r="C39" s="48"/>
      <c r="D39" s="22"/>
      <c r="E39" s="38"/>
      <c r="F39" s="27"/>
      <c r="G39" s="27"/>
      <c r="H39" s="22"/>
      <c r="I39" s="45"/>
      <c r="J39" s="23"/>
      <c r="K39" s="23"/>
      <c r="L39" s="44">
        <v>0</v>
      </c>
    </row>
    <row r="40" spans="1:12" x14ac:dyDescent="0.25">
      <c r="A40" s="47" t="s">
        <v>150</v>
      </c>
      <c r="B40" s="22"/>
      <c r="C40" s="48"/>
      <c r="D40" s="22"/>
      <c r="E40" s="38"/>
      <c r="F40" s="27"/>
      <c r="G40" s="27"/>
      <c r="H40" s="22"/>
      <c r="I40" s="45"/>
      <c r="J40" s="23"/>
      <c r="K40" s="23"/>
      <c r="L40" s="44">
        <v>0</v>
      </c>
    </row>
    <row r="41" spans="1:12" x14ac:dyDescent="0.25">
      <c r="A41" s="47" t="s">
        <v>151</v>
      </c>
      <c r="B41" s="22"/>
      <c r="C41" s="48"/>
      <c r="D41" s="22"/>
      <c r="E41" s="38"/>
      <c r="F41" s="27"/>
      <c r="G41" s="27"/>
      <c r="H41" s="22"/>
      <c r="I41" s="45"/>
      <c r="J41" s="23"/>
      <c r="K41" s="23"/>
      <c r="L41" s="44">
        <v>0</v>
      </c>
    </row>
    <row r="42" spans="1:12" x14ac:dyDescent="0.25">
      <c r="A42" s="47" t="s">
        <v>152</v>
      </c>
      <c r="B42" s="22"/>
      <c r="C42" s="48"/>
      <c r="D42" s="22"/>
      <c r="E42" s="38"/>
      <c r="F42" s="27"/>
      <c r="G42" s="27"/>
      <c r="H42" s="22"/>
      <c r="I42" s="45"/>
      <c r="J42" s="23"/>
      <c r="K42" s="23"/>
      <c r="L42" s="21">
        <v>0</v>
      </c>
    </row>
    <row r="43" spans="1:12" ht="2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</sheetData>
  <sheetProtection selectLockedCells="1"/>
  <protectedRanges>
    <protectedRange sqref="L2 I43:K43 A43:G43 M1:XFD30 A3:L42" name="Intervalo1"/>
    <protectedRange sqref="A2:I2" name="Intervalo1_2"/>
  </protectedRanges>
  <mergeCells count="2">
    <mergeCell ref="A43:L43"/>
    <mergeCell ref="A1:L1"/>
  </mergeCells>
  <pageMargins left="0.7" right="0.7" top="0.75" bottom="0.75" header="0.3" footer="0.3"/>
  <pageSetup paperSize="9" scale="71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U29" sqref="U29"/>
    </sheetView>
  </sheetViews>
  <sheetFormatPr defaultColWidth="8" defaultRowHeight="12.75" x14ac:dyDescent="0.25"/>
  <cols>
    <col min="1" max="1" width="2.7109375" style="6" bestFit="1" customWidth="1"/>
    <col min="2" max="2" width="14" style="6" bestFit="1" customWidth="1"/>
    <col min="3" max="3" width="7" style="6" bestFit="1" customWidth="1"/>
    <col min="4" max="4" width="37.42578125" style="6" bestFit="1" customWidth="1"/>
    <col min="5" max="5" width="13.28515625" style="6" bestFit="1" customWidth="1"/>
    <col min="6" max="6" width="37.42578125" style="6" bestFit="1" customWidth="1"/>
    <col min="7" max="7" width="6" style="6" bestFit="1" customWidth="1"/>
    <col min="8" max="8" width="6.5703125" style="6" bestFit="1" customWidth="1"/>
    <col min="9" max="9" width="8.28515625" style="6" bestFit="1" customWidth="1"/>
    <col min="10" max="10" width="6.85546875" style="6" bestFit="1" customWidth="1"/>
    <col min="11" max="11" width="8.5703125" style="6" bestFit="1" customWidth="1"/>
    <col min="12" max="12" width="4" style="1" bestFit="1" customWidth="1"/>
    <col min="13" max="16384" width="8" style="6"/>
  </cols>
  <sheetData>
    <row r="1" spans="1:12" ht="27.75" x14ac:dyDescent="0.25">
      <c r="A1" s="53" t="s">
        <v>164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5">
      <c r="A2" s="20" t="s">
        <v>131</v>
      </c>
      <c r="B2" s="20" t="s">
        <v>1</v>
      </c>
      <c r="C2" s="20" t="s">
        <v>132</v>
      </c>
      <c r="D2" s="20" t="s">
        <v>4</v>
      </c>
      <c r="E2" s="20" t="s">
        <v>160</v>
      </c>
      <c r="F2" s="20" t="s">
        <v>4</v>
      </c>
      <c r="G2" s="20" t="s">
        <v>3</v>
      </c>
      <c r="H2" s="20" t="s">
        <v>133</v>
      </c>
      <c r="I2" s="20" t="s">
        <v>161</v>
      </c>
      <c r="J2" s="20" t="s">
        <v>134</v>
      </c>
      <c r="K2" s="20" t="s">
        <v>162</v>
      </c>
      <c r="L2" s="26" t="s">
        <v>107</v>
      </c>
    </row>
    <row r="3" spans="1:12" x14ac:dyDescent="0.25">
      <c r="A3" s="47" t="s">
        <v>109</v>
      </c>
      <c r="B3" s="22" t="s">
        <v>171</v>
      </c>
      <c r="C3" s="48" t="s">
        <v>232</v>
      </c>
      <c r="D3" s="22" t="s">
        <v>197</v>
      </c>
      <c r="E3" s="38" t="s">
        <v>211</v>
      </c>
      <c r="F3" s="27" t="s">
        <v>197</v>
      </c>
      <c r="G3" s="27" t="s">
        <v>249</v>
      </c>
      <c r="H3" s="22">
        <v>41</v>
      </c>
      <c r="I3" s="45">
        <v>0.82</v>
      </c>
      <c r="J3" s="22">
        <v>41</v>
      </c>
      <c r="K3" s="45">
        <v>0.82</v>
      </c>
      <c r="L3" s="21">
        <v>30</v>
      </c>
    </row>
    <row r="4" spans="1:12" x14ac:dyDescent="0.25">
      <c r="A4" s="47" t="s">
        <v>110</v>
      </c>
      <c r="B4" s="22" t="s">
        <v>181</v>
      </c>
      <c r="C4" s="48" t="s">
        <v>233</v>
      </c>
      <c r="D4" s="22" t="s">
        <v>183</v>
      </c>
      <c r="E4" s="38" t="s">
        <v>224</v>
      </c>
      <c r="F4" s="27" t="s">
        <v>183</v>
      </c>
      <c r="G4" s="27" t="s">
        <v>250</v>
      </c>
      <c r="H4" s="22">
        <v>60</v>
      </c>
      <c r="I4" s="45">
        <v>0.9</v>
      </c>
      <c r="J4" s="22">
        <v>60</v>
      </c>
      <c r="K4" s="45">
        <v>0.9</v>
      </c>
      <c r="L4" s="21">
        <v>27</v>
      </c>
    </row>
    <row r="5" spans="1:12" x14ac:dyDescent="0.25">
      <c r="A5" s="47" t="s">
        <v>111</v>
      </c>
      <c r="B5" s="22" t="s">
        <v>217</v>
      </c>
      <c r="C5" s="48" t="s">
        <v>234</v>
      </c>
      <c r="D5" s="22" t="s">
        <v>210</v>
      </c>
      <c r="E5" s="38" t="s">
        <v>235</v>
      </c>
      <c r="F5" s="27" t="s">
        <v>210</v>
      </c>
      <c r="G5" s="27" t="s">
        <v>251</v>
      </c>
      <c r="H5" s="22">
        <v>63</v>
      </c>
      <c r="I5" s="45">
        <v>0.91</v>
      </c>
      <c r="J5" s="22">
        <v>63</v>
      </c>
      <c r="K5" s="45">
        <v>0.91</v>
      </c>
      <c r="L5" s="21">
        <v>25</v>
      </c>
    </row>
    <row r="6" spans="1:12" x14ac:dyDescent="0.25">
      <c r="A6" s="47" t="s">
        <v>112</v>
      </c>
      <c r="B6" s="22" t="s">
        <v>236</v>
      </c>
      <c r="C6" s="48" t="s">
        <v>237</v>
      </c>
      <c r="D6" s="22" t="s">
        <v>173</v>
      </c>
      <c r="E6" s="38" t="s">
        <v>202</v>
      </c>
      <c r="F6" s="27" t="s">
        <v>173</v>
      </c>
      <c r="G6" s="27" t="s">
        <v>150</v>
      </c>
      <c r="H6" s="22">
        <v>35</v>
      </c>
      <c r="I6" s="45">
        <v>0.92</v>
      </c>
      <c r="J6" s="22">
        <v>35</v>
      </c>
      <c r="K6" s="45">
        <v>0.92</v>
      </c>
      <c r="L6" s="21">
        <v>23</v>
      </c>
    </row>
    <row r="7" spans="1:12" x14ac:dyDescent="0.25">
      <c r="A7" s="47" t="s">
        <v>113</v>
      </c>
      <c r="B7" s="22" t="s">
        <v>238</v>
      </c>
      <c r="C7" s="48" t="s">
        <v>239</v>
      </c>
      <c r="D7" s="22" t="s">
        <v>173</v>
      </c>
      <c r="E7" s="38" t="s">
        <v>240</v>
      </c>
      <c r="F7" s="27" t="s">
        <v>173</v>
      </c>
      <c r="G7" s="27" t="s">
        <v>252</v>
      </c>
      <c r="H7" s="22">
        <v>82</v>
      </c>
      <c r="I7" s="45">
        <v>0.9</v>
      </c>
      <c r="J7" s="22">
        <v>82</v>
      </c>
      <c r="K7" s="45">
        <v>0.9</v>
      </c>
      <c r="L7" s="21">
        <v>21</v>
      </c>
    </row>
    <row r="8" spans="1:12" x14ac:dyDescent="0.25">
      <c r="A8" s="47" t="s">
        <v>115</v>
      </c>
      <c r="B8" s="22" t="s">
        <v>186</v>
      </c>
      <c r="C8" s="48" t="s">
        <v>241</v>
      </c>
      <c r="D8" s="22" t="s">
        <v>197</v>
      </c>
      <c r="E8" s="38" t="s">
        <v>242</v>
      </c>
      <c r="F8" s="27" t="s">
        <v>197</v>
      </c>
      <c r="G8" s="27" t="s">
        <v>249</v>
      </c>
      <c r="H8" s="22">
        <v>44</v>
      </c>
      <c r="I8" s="45">
        <v>0.88</v>
      </c>
      <c r="J8" s="22">
        <v>44</v>
      </c>
      <c r="K8" s="45">
        <v>0.88</v>
      </c>
      <c r="L8" s="21">
        <v>19</v>
      </c>
    </row>
    <row r="9" spans="1:12" x14ac:dyDescent="0.25">
      <c r="A9" s="47" t="s">
        <v>117</v>
      </c>
      <c r="B9" s="22" t="s">
        <v>6</v>
      </c>
      <c r="C9" s="48" t="s">
        <v>243</v>
      </c>
      <c r="D9" s="22" t="s">
        <v>214</v>
      </c>
      <c r="E9" s="38" t="s">
        <v>244</v>
      </c>
      <c r="F9" s="27" t="s">
        <v>214</v>
      </c>
      <c r="G9" s="27" t="s">
        <v>253</v>
      </c>
      <c r="H9" s="22">
        <v>45</v>
      </c>
      <c r="I9" s="45">
        <v>0.86</v>
      </c>
      <c r="J9" s="22">
        <v>45</v>
      </c>
      <c r="K9" s="45">
        <v>0.86</v>
      </c>
      <c r="L9" s="21">
        <v>17</v>
      </c>
    </row>
    <row r="10" spans="1:12" x14ac:dyDescent="0.25">
      <c r="A10" s="47" t="s">
        <v>119</v>
      </c>
      <c r="B10" s="24" t="s">
        <v>245</v>
      </c>
      <c r="C10" s="48" t="s">
        <v>246</v>
      </c>
      <c r="D10" s="24" t="s">
        <v>173</v>
      </c>
      <c r="E10" s="38" t="s">
        <v>240</v>
      </c>
      <c r="F10" s="27" t="s">
        <v>173</v>
      </c>
      <c r="G10" s="27" t="s">
        <v>144</v>
      </c>
      <c r="H10" s="22">
        <v>21</v>
      </c>
      <c r="I10" s="46">
        <v>0.77</v>
      </c>
      <c r="J10" s="24">
        <v>21</v>
      </c>
      <c r="K10" s="46">
        <v>0.77</v>
      </c>
      <c r="L10" s="21">
        <v>15</v>
      </c>
    </row>
    <row r="11" spans="1:12" x14ac:dyDescent="0.25">
      <c r="A11" s="47" t="s">
        <v>120</v>
      </c>
      <c r="B11" s="24" t="s">
        <v>222</v>
      </c>
      <c r="C11" s="48" t="s">
        <v>247</v>
      </c>
      <c r="D11" s="24" t="s">
        <v>192</v>
      </c>
      <c r="E11" s="38" t="s">
        <v>248</v>
      </c>
      <c r="F11" s="27" t="s">
        <v>192</v>
      </c>
      <c r="G11" s="27" t="s">
        <v>148</v>
      </c>
      <c r="H11" s="22">
        <v>31</v>
      </c>
      <c r="I11" s="46">
        <v>0.86</v>
      </c>
      <c r="J11" s="24">
        <v>31</v>
      </c>
      <c r="K11" s="46">
        <v>0.86</v>
      </c>
      <c r="L11" s="21">
        <v>13</v>
      </c>
    </row>
    <row r="12" spans="1:12" x14ac:dyDescent="0.25">
      <c r="A12" s="47" t="s">
        <v>118</v>
      </c>
      <c r="B12" s="24"/>
      <c r="C12" s="48"/>
      <c r="D12" s="24"/>
      <c r="E12" s="38"/>
      <c r="F12" s="27"/>
      <c r="G12" s="27"/>
      <c r="H12" s="22"/>
      <c r="I12" s="46"/>
      <c r="J12" s="24"/>
      <c r="K12" s="46"/>
      <c r="L12" s="21">
        <v>11</v>
      </c>
    </row>
    <row r="13" spans="1:12" x14ac:dyDescent="0.25">
      <c r="A13" s="47" t="s">
        <v>122</v>
      </c>
      <c r="B13" s="24"/>
      <c r="C13" s="48"/>
      <c r="D13" s="24"/>
      <c r="E13" s="38"/>
      <c r="F13" s="27"/>
      <c r="G13" s="27"/>
      <c r="H13" s="22"/>
      <c r="I13" s="46"/>
      <c r="J13" s="24"/>
      <c r="K13" s="46"/>
      <c r="L13" s="21">
        <v>10</v>
      </c>
    </row>
    <row r="14" spans="1:12" x14ac:dyDescent="0.25">
      <c r="A14" s="47" t="s">
        <v>135</v>
      </c>
      <c r="B14" s="24"/>
      <c r="C14" s="48"/>
      <c r="D14" s="24"/>
      <c r="E14" s="38"/>
      <c r="F14" s="27"/>
      <c r="G14" s="27"/>
      <c r="H14" s="22"/>
      <c r="I14" s="46"/>
      <c r="J14" s="25"/>
      <c r="K14" s="25"/>
      <c r="L14" s="21">
        <v>9</v>
      </c>
    </row>
    <row r="15" spans="1:12" x14ac:dyDescent="0.25">
      <c r="A15" s="47" t="s">
        <v>136</v>
      </c>
      <c r="B15" s="24"/>
      <c r="C15" s="48"/>
      <c r="D15" s="24"/>
      <c r="E15" s="38"/>
      <c r="F15" s="27"/>
      <c r="G15" s="27"/>
      <c r="H15" s="22"/>
      <c r="I15" s="46"/>
      <c r="J15" s="25"/>
      <c r="K15" s="25"/>
      <c r="L15" s="21">
        <v>8</v>
      </c>
    </row>
    <row r="16" spans="1:12" x14ac:dyDescent="0.25">
      <c r="A16" s="47" t="s">
        <v>128</v>
      </c>
      <c r="B16" s="24"/>
      <c r="C16" s="48"/>
      <c r="D16" s="24"/>
      <c r="E16" s="38"/>
      <c r="F16" s="27"/>
      <c r="G16" s="27"/>
      <c r="H16" s="22"/>
      <c r="I16" s="46"/>
      <c r="J16" s="25"/>
      <c r="K16" s="25"/>
      <c r="L16" s="21">
        <v>7</v>
      </c>
    </row>
    <row r="17" spans="1:12" x14ac:dyDescent="0.25">
      <c r="A17" s="47" t="s">
        <v>137</v>
      </c>
      <c r="B17" s="24"/>
      <c r="C17" s="48"/>
      <c r="D17" s="24"/>
      <c r="E17" s="38"/>
      <c r="F17" s="27"/>
      <c r="G17" s="27"/>
      <c r="H17" s="22"/>
      <c r="I17" s="46"/>
      <c r="J17" s="25"/>
      <c r="K17" s="25"/>
      <c r="L17" s="21">
        <v>6</v>
      </c>
    </row>
    <row r="18" spans="1:12" x14ac:dyDescent="0.25">
      <c r="A18" s="47" t="s">
        <v>138</v>
      </c>
      <c r="B18" s="24"/>
      <c r="C18" s="48"/>
      <c r="D18" s="24"/>
      <c r="E18" s="38"/>
      <c r="F18" s="27"/>
      <c r="G18" s="27"/>
      <c r="H18" s="22"/>
      <c r="I18" s="46"/>
      <c r="J18" s="25"/>
      <c r="K18" s="25"/>
      <c r="L18" s="21">
        <v>5</v>
      </c>
    </row>
    <row r="19" spans="1:12" x14ac:dyDescent="0.25">
      <c r="A19" s="47" t="s">
        <v>139</v>
      </c>
      <c r="B19" s="22"/>
      <c r="C19" s="49"/>
      <c r="D19" s="22"/>
      <c r="E19" s="38"/>
      <c r="F19" s="27"/>
      <c r="G19" s="27"/>
      <c r="H19" s="22"/>
      <c r="I19" s="45"/>
      <c r="J19" s="23"/>
      <c r="K19" s="23"/>
      <c r="L19" s="44">
        <v>4</v>
      </c>
    </row>
    <row r="20" spans="1:12" x14ac:dyDescent="0.25">
      <c r="A20" s="47" t="s">
        <v>127</v>
      </c>
      <c r="B20" s="22"/>
      <c r="C20" s="49"/>
      <c r="D20" s="22"/>
      <c r="E20" s="38"/>
      <c r="F20" s="27"/>
      <c r="G20" s="27"/>
      <c r="H20" s="22"/>
      <c r="I20" s="45"/>
      <c r="J20" s="23"/>
      <c r="K20" s="23"/>
      <c r="L20" s="44">
        <v>3</v>
      </c>
    </row>
    <row r="21" spans="1:12" x14ac:dyDescent="0.25">
      <c r="A21" s="47" t="s">
        <v>140</v>
      </c>
      <c r="B21" s="22"/>
      <c r="C21" s="49"/>
      <c r="D21" s="22"/>
      <c r="E21" s="38"/>
      <c r="F21" s="27"/>
      <c r="G21" s="27"/>
      <c r="H21" s="22"/>
      <c r="I21" s="45"/>
      <c r="J21" s="23"/>
      <c r="K21" s="23"/>
      <c r="L21" s="44">
        <v>2</v>
      </c>
    </row>
    <row r="22" spans="1:12" x14ac:dyDescent="0.25">
      <c r="A22" s="47" t="s">
        <v>130</v>
      </c>
      <c r="B22" s="22"/>
      <c r="C22" s="49"/>
      <c r="D22" s="22"/>
      <c r="E22" s="38"/>
      <c r="F22" s="27"/>
      <c r="G22" s="27"/>
      <c r="H22" s="22"/>
      <c r="I22" s="45"/>
      <c r="J22" s="23"/>
      <c r="K22" s="23"/>
      <c r="L22" s="44">
        <v>1</v>
      </c>
    </row>
    <row r="23" spans="1:12" x14ac:dyDescent="0.25">
      <c r="A23" s="47" t="s">
        <v>141</v>
      </c>
      <c r="B23" s="22"/>
      <c r="C23" s="49"/>
      <c r="D23" s="22"/>
      <c r="E23" s="38"/>
      <c r="F23" s="27"/>
      <c r="G23" s="27"/>
      <c r="H23" s="22"/>
      <c r="I23" s="45"/>
      <c r="J23" s="23"/>
      <c r="K23" s="23"/>
      <c r="L23" s="44">
        <v>0</v>
      </c>
    </row>
    <row r="24" spans="1:12" x14ac:dyDescent="0.25">
      <c r="A24" s="47" t="s">
        <v>129</v>
      </c>
      <c r="B24" s="22"/>
      <c r="C24" s="49"/>
      <c r="D24" s="22"/>
      <c r="E24" s="38"/>
      <c r="F24" s="27"/>
      <c r="G24" s="27"/>
      <c r="H24" s="22"/>
      <c r="I24" s="45"/>
      <c r="J24" s="23"/>
      <c r="K24" s="23"/>
      <c r="L24" s="21">
        <v>0</v>
      </c>
    </row>
    <row r="25" spans="1:12" x14ac:dyDescent="0.25">
      <c r="A25" s="47" t="s">
        <v>116</v>
      </c>
      <c r="B25" s="22"/>
      <c r="C25" s="49"/>
      <c r="D25" s="22"/>
      <c r="E25" s="38"/>
      <c r="F25" s="27"/>
      <c r="G25" s="27"/>
      <c r="H25" s="22"/>
      <c r="I25" s="45"/>
      <c r="J25" s="23"/>
      <c r="K25" s="23"/>
      <c r="L25" s="44">
        <v>0</v>
      </c>
    </row>
    <row r="26" spans="1:12" x14ac:dyDescent="0.25">
      <c r="A26" s="47" t="s">
        <v>142</v>
      </c>
      <c r="B26" s="22"/>
      <c r="C26" s="49"/>
      <c r="D26" s="22"/>
      <c r="E26" s="38"/>
      <c r="F26" s="27"/>
      <c r="G26" s="27"/>
      <c r="H26" s="22"/>
      <c r="I26" s="45"/>
      <c r="J26" s="23"/>
      <c r="K26" s="23"/>
      <c r="L26" s="44">
        <v>0</v>
      </c>
    </row>
    <row r="27" spans="1:12" x14ac:dyDescent="0.25">
      <c r="A27" s="47" t="s">
        <v>121</v>
      </c>
      <c r="B27" s="22"/>
      <c r="C27" s="49"/>
      <c r="D27" s="22"/>
      <c r="E27" s="38"/>
      <c r="F27" s="27"/>
      <c r="G27" s="27"/>
      <c r="H27" s="22"/>
      <c r="I27" s="45"/>
      <c r="J27" s="23"/>
      <c r="K27" s="23"/>
      <c r="L27" s="44">
        <v>0</v>
      </c>
    </row>
    <row r="28" spans="1:12" x14ac:dyDescent="0.25">
      <c r="A28" s="47" t="s">
        <v>143</v>
      </c>
      <c r="B28" s="22"/>
      <c r="C28" s="49"/>
      <c r="D28" s="22"/>
      <c r="E28" s="38"/>
      <c r="F28" s="27"/>
      <c r="G28" s="27"/>
      <c r="H28" s="22"/>
      <c r="I28" s="45"/>
      <c r="J28" s="23"/>
      <c r="K28" s="23"/>
      <c r="L28" s="44">
        <v>0</v>
      </c>
    </row>
    <row r="29" spans="1:12" x14ac:dyDescent="0.25">
      <c r="A29" s="47" t="s">
        <v>144</v>
      </c>
      <c r="B29" s="22"/>
      <c r="C29" s="49"/>
      <c r="D29" s="22"/>
      <c r="E29" s="38"/>
      <c r="F29" s="27"/>
      <c r="G29" s="27"/>
      <c r="H29" s="22"/>
      <c r="I29" s="45"/>
      <c r="J29" s="23"/>
      <c r="K29" s="23"/>
      <c r="L29" s="44">
        <v>0</v>
      </c>
    </row>
    <row r="30" spans="1:12" x14ac:dyDescent="0.25">
      <c r="A30" s="47" t="s">
        <v>145</v>
      </c>
      <c r="B30" s="22"/>
      <c r="C30" s="49"/>
      <c r="D30" s="22"/>
      <c r="E30" s="38"/>
      <c r="F30" s="27"/>
      <c r="G30" s="27"/>
      <c r="H30" s="22"/>
      <c r="I30" s="45"/>
      <c r="J30" s="23"/>
      <c r="K30" s="23"/>
      <c r="L30" s="21">
        <v>0</v>
      </c>
    </row>
    <row r="31" spans="1:12" x14ac:dyDescent="0.25">
      <c r="A31" s="47" t="s">
        <v>126</v>
      </c>
      <c r="B31" s="22"/>
      <c r="C31" s="49"/>
      <c r="D31" s="22"/>
      <c r="E31" s="38"/>
      <c r="F31" s="27"/>
      <c r="G31" s="27"/>
      <c r="H31" s="22"/>
      <c r="I31" s="45"/>
      <c r="J31" s="23"/>
      <c r="K31" s="23"/>
      <c r="L31" s="44">
        <v>0</v>
      </c>
    </row>
    <row r="32" spans="1:12" x14ac:dyDescent="0.25">
      <c r="A32" s="47" t="s">
        <v>146</v>
      </c>
      <c r="B32" s="22"/>
      <c r="C32" s="49"/>
      <c r="D32" s="22"/>
      <c r="E32" s="38"/>
      <c r="F32" s="27"/>
      <c r="G32" s="27"/>
      <c r="H32" s="22"/>
      <c r="I32" s="45"/>
      <c r="J32" s="23"/>
      <c r="K32" s="23"/>
      <c r="L32" s="44">
        <v>0</v>
      </c>
    </row>
    <row r="33" spans="1:12" x14ac:dyDescent="0.25">
      <c r="A33" s="47" t="s">
        <v>125</v>
      </c>
      <c r="B33" s="22"/>
      <c r="C33" s="48"/>
      <c r="D33" s="22"/>
      <c r="E33" s="38"/>
      <c r="F33" s="27"/>
      <c r="G33" s="27"/>
      <c r="H33" s="22"/>
      <c r="I33" s="45"/>
      <c r="J33" s="23"/>
      <c r="K33" s="23"/>
      <c r="L33" s="44">
        <v>0</v>
      </c>
    </row>
    <row r="34" spans="1:12" x14ac:dyDescent="0.25">
      <c r="A34" s="47" t="s">
        <v>124</v>
      </c>
      <c r="B34" s="24"/>
      <c r="C34" s="48"/>
      <c r="D34" s="24"/>
      <c r="E34" s="38"/>
      <c r="F34" s="27"/>
      <c r="G34" s="27"/>
      <c r="H34" s="22"/>
      <c r="I34" s="46"/>
      <c r="J34" s="25"/>
      <c r="K34" s="25"/>
      <c r="L34" s="44">
        <v>0</v>
      </c>
    </row>
    <row r="35" spans="1:12" x14ac:dyDescent="0.25">
      <c r="A35" s="47" t="s">
        <v>123</v>
      </c>
      <c r="B35" s="22"/>
      <c r="C35" s="48"/>
      <c r="D35" s="22"/>
      <c r="E35" s="38"/>
      <c r="F35" s="27"/>
      <c r="G35" s="27"/>
      <c r="H35" s="22"/>
      <c r="I35" s="45"/>
      <c r="J35" s="23"/>
      <c r="K35" s="23"/>
      <c r="L35" s="44">
        <v>0</v>
      </c>
    </row>
    <row r="36" spans="1:12" x14ac:dyDescent="0.25">
      <c r="A36" s="47" t="s">
        <v>147</v>
      </c>
      <c r="B36" s="22"/>
      <c r="C36" s="48"/>
      <c r="D36" s="22"/>
      <c r="E36" s="38"/>
      <c r="F36" s="27"/>
      <c r="G36" s="27"/>
      <c r="H36" s="22"/>
      <c r="I36" s="45"/>
      <c r="J36" s="23"/>
      <c r="K36" s="23"/>
      <c r="L36" s="21">
        <v>0</v>
      </c>
    </row>
    <row r="37" spans="1:12" x14ac:dyDescent="0.25">
      <c r="A37" s="47" t="s">
        <v>114</v>
      </c>
      <c r="B37" s="22"/>
      <c r="C37" s="48"/>
      <c r="D37" s="22"/>
      <c r="E37" s="38"/>
      <c r="F37" s="27"/>
      <c r="G37" s="27"/>
      <c r="H37" s="22"/>
      <c r="I37" s="45"/>
      <c r="J37" s="23"/>
      <c r="K37" s="23"/>
      <c r="L37" s="44">
        <v>0</v>
      </c>
    </row>
    <row r="38" spans="1:12" x14ac:dyDescent="0.25">
      <c r="A38" s="47" t="s">
        <v>148</v>
      </c>
      <c r="B38" s="22"/>
      <c r="C38" s="48"/>
      <c r="D38" s="22"/>
      <c r="E38" s="38"/>
      <c r="F38" s="27"/>
      <c r="G38" s="27"/>
      <c r="H38" s="22"/>
      <c r="I38" s="45"/>
      <c r="J38" s="23"/>
      <c r="K38" s="23"/>
      <c r="L38" s="44">
        <v>0</v>
      </c>
    </row>
    <row r="39" spans="1:12" x14ac:dyDescent="0.25">
      <c r="A39" s="47" t="s">
        <v>149</v>
      </c>
      <c r="B39" s="22"/>
      <c r="C39" s="48"/>
      <c r="D39" s="22"/>
      <c r="E39" s="38"/>
      <c r="F39" s="27"/>
      <c r="G39" s="27"/>
      <c r="H39" s="22"/>
      <c r="I39" s="45"/>
      <c r="J39" s="23"/>
      <c r="K39" s="23"/>
      <c r="L39" s="44">
        <v>0</v>
      </c>
    </row>
    <row r="40" spans="1:12" x14ac:dyDescent="0.25">
      <c r="A40" s="47" t="s">
        <v>150</v>
      </c>
      <c r="B40" s="22"/>
      <c r="C40" s="48"/>
      <c r="D40" s="22"/>
      <c r="E40" s="38"/>
      <c r="F40" s="27"/>
      <c r="G40" s="27"/>
      <c r="H40" s="22"/>
      <c r="I40" s="45"/>
      <c r="J40" s="23"/>
      <c r="K40" s="23"/>
      <c r="L40" s="44">
        <v>0</v>
      </c>
    </row>
    <row r="41" spans="1:12" x14ac:dyDescent="0.25">
      <c r="A41" s="47" t="s">
        <v>151</v>
      </c>
      <c r="B41" s="22"/>
      <c r="C41" s="48"/>
      <c r="D41" s="22"/>
      <c r="E41" s="38"/>
      <c r="F41" s="27"/>
      <c r="G41" s="27"/>
      <c r="H41" s="22"/>
      <c r="I41" s="45"/>
      <c r="J41" s="23"/>
      <c r="K41" s="23"/>
      <c r="L41" s="44">
        <v>0</v>
      </c>
    </row>
    <row r="42" spans="1:12" x14ac:dyDescent="0.25">
      <c r="A42" s="47" t="s">
        <v>152</v>
      </c>
      <c r="B42" s="22"/>
      <c r="C42" s="48"/>
      <c r="D42" s="22"/>
      <c r="E42" s="38"/>
      <c r="F42" s="27"/>
      <c r="G42" s="27"/>
      <c r="H42" s="22"/>
      <c r="I42" s="45"/>
      <c r="J42" s="23"/>
      <c r="K42" s="23"/>
      <c r="L42" s="21">
        <v>0</v>
      </c>
    </row>
    <row r="43" spans="1:12" ht="2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</sheetData>
  <protectedRanges>
    <protectedRange sqref="L2 I43:K43 A43:G43 M1:XFD30 A3:L42" name="Intervalo1"/>
    <protectedRange sqref="A2:I2" name="Intervalo1_2"/>
  </protectedRanges>
  <mergeCells count="2">
    <mergeCell ref="A1:L1"/>
    <mergeCell ref="A43:L4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F21" sqref="F21"/>
    </sheetView>
  </sheetViews>
  <sheetFormatPr defaultColWidth="8" defaultRowHeight="12.75" x14ac:dyDescent="0.25"/>
  <cols>
    <col min="1" max="1" width="2.7109375" style="6" bestFit="1" customWidth="1"/>
    <col min="2" max="2" width="14" style="6" bestFit="1" customWidth="1"/>
    <col min="3" max="3" width="7" style="6" bestFit="1" customWidth="1"/>
    <col min="4" max="4" width="37.42578125" style="6" bestFit="1" customWidth="1"/>
    <col min="5" max="5" width="13.28515625" style="6" bestFit="1" customWidth="1"/>
    <col min="6" max="6" width="37.42578125" style="6" bestFit="1" customWidth="1"/>
    <col min="7" max="7" width="6" style="6" bestFit="1" customWidth="1"/>
    <col min="8" max="8" width="6.5703125" style="6" bestFit="1" customWidth="1"/>
    <col min="9" max="9" width="8.28515625" style="6" bestFit="1" customWidth="1"/>
    <col min="10" max="10" width="6.85546875" style="6" bestFit="1" customWidth="1"/>
    <col min="11" max="11" width="8.5703125" style="6" bestFit="1" customWidth="1"/>
    <col min="12" max="12" width="4" style="1" bestFit="1" customWidth="1"/>
    <col min="13" max="16384" width="8" style="6"/>
  </cols>
  <sheetData>
    <row r="1" spans="1:12" ht="27.75" x14ac:dyDescent="0.25">
      <c r="A1" s="53" t="s">
        <v>165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5">
      <c r="A2" s="20" t="s">
        <v>131</v>
      </c>
      <c r="B2" s="20" t="s">
        <v>1</v>
      </c>
      <c r="C2" s="20" t="s">
        <v>132</v>
      </c>
      <c r="D2" s="20" t="s">
        <v>4</v>
      </c>
      <c r="E2" s="20" t="s">
        <v>160</v>
      </c>
      <c r="F2" s="20" t="s">
        <v>4</v>
      </c>
      <c r="G2" s="20" t="s">
        <v>3</v>
      </c>
      <c r="H2" s="20" t="s">
        <v>133</v>
      </c>
      <c r="I2" s="20" t="s">
        <v>161</v>
      </c>
      <c r="J2" s="20" t="s">
        <v>134</v>
      </c>
      <c r="K2" s="20" t="s">
        <v>162</v>
      </c>
      <c r="L2" s="26" t="s">
        <v>107</v>
      </c>
    </row>
    <row r="3" spans="1:12" x14ac:dyDescent="0.25">
      <c r="A3" s="47" t="s">
        <v>109</v>
      </c>
      <c r="B3" s="22" t="s">
        <v>236</v>
      </c>
      <c r="C3" s="48" t="s">
        <v>254</v>
      </c>
      <c r="D3" s="22" t="s">
        <v>210</v>
      </c>
      <c r="E3" s="38" t="s">
        <v>255</v>
      </c>
      <c r="F3" s="27" t="s">
        <v>210</v>
      </c>
      <c r="G3" s="27" t="s">
        <v>256</v>
      </c>
      <c r="H3" s="22">
        <v>33</v>
      </c>
      <c r="I3" s="45">
        <v>0.8</v>
      </c>
      <c r="J3" s="22">
        <v>33</v>
      </c>
      <c r="K3" s="45">
        <v>0.8</v>
      </c>
      <c r="L3" s="21">
        <v>30</v>
      </c>
    </row>
    <row r="4" spans="1:12" x14ac:dyDescent="0.25">
      <c r="A4" s="47" t="s">
        <v>110</v>
      </c>
      <c r="B4" s="22" t="s">
        <v>245</v>
      </c>
      <c r="C4" s="48" t="s">
        <v>257</v>
      </c>
      <c r="D4" s="22" t="s">
        <v>258</v>
      </c>
      <c r="E4" s="38" t="s">
        <v>255</v>
      </c>
      <c r="F4" s="27" t="s">
        <v>258</v>
      </c>
      <c r="G4" s="27" t="s">
        <v>259</v>
      </c>
      <c r="H4" s="22">
        <v>38</v>
      </c>
      <c r="I4" s="45">
        <v>0.79</v>
      </c>
      <c r="J4" s="22">
        <v>38</v>
      </c>
      <c r="K4" s="45">
        <v>0.79</v>
      </c>
      <c r="L4" s="21">
        <v>27</v>
      </c>
    </row>
    <row r="5" spans="1:12" x14ac:dyDescent="0.25">
      <c r="A5" s="47" t="s">
        <v>111</v>
      </c>
      <c r="B5" s="22" t="s">
        <v>171</v>
      </c>
      <c r="C5" s="48" t="s">
        <v>260</v>
      </c>
      <c r="D5" s="22" t="s">
        <v>197</v>
      </c>
      <c r="E5" s="38" t="s">
        <v>261</v>
      </c>
      <c r="F5" s="27" t="s">
        <v>197</v>
      </c>
      <c r="G5" s="27" t="s">
        <v>135</v>
      </c>
      <c r="H5" s="22">
        <v>10</v>
      </c>
      <c r="I5" s="45">
        <v>0.83</v>
      </c>
      <c r="J5" s="22">
        <v>10</v>
      </c>
      <c r="K5" s="45">
        <v>0.83</v>
      </c>
      <c r="L5" s="21">
        <v>25</v>
      </c>
    </row>
    <row r="6" spans="1:12" x14ac:dyDescent="0.25">
      <c r="A6" s="47" t="s">
        <v>112</v>
      </c>
      <c r="B6" s="22" t="s">
        <v>222</v>
      </c>
      <c r="C6" s="48" t="s">
        <v>262</v>
      </c>
      <c r="D6" s="22" t="s">
        <v>192</v>
      </c>
      <c r="E6" s="38" t="s">
        <v>263</v>
      </c>
      <c r="F6" s="27" t="s">
        <v>192</v>
      </c>
      <c r="G6" s="27" t="s">
        <v>143</v>
      </c>
      <c r="H6" s="22">
        <v>21</v>
      </c>
      <c r="I6" s="45">
        <v>0.8</v>
      </c>
      <c r="J6" s="22">
        <v>21</v>
      </c>
      <c r="K6" s="45">
        <v>0.8</v>
      </c>
      <c r="L6" s="21">
        <v>23</v>
      </c>
    </row>
    <row r="7" spans="1:12" x14ac:dyDescent="0.25">
      <c r="A7" s="47" t="s">
        <v>113</v>
      </c>
      <c r="B7" s="22"/>
      <c r="C7" s="48"/>
      <c r="D7" s="22"/>
      <c r="E7" s="38"/>
      <c r="F7" s="27"/>
      <c r="G7" s="27"/>
      <c r="H7" s="22"/>
      <c r="I7" s="45"/>
      <c r="J7" s="22"/>
      <c r="K7" s="45"/>
      <c r="L7" s="21">
        <v>21</v>
      </c>
    </row>
    <row r="8" spans="1:12" x14ac:dyDescent="0.25">
      <c r="A8" s="47" t="s">
        <v>115</v>
      </c>
      <c r="B8" s="22"/>
      <c r="C8" s="48"/>
      <c r="D8" s="22"/>
      <c r="E8" s="38"/>
      <c r="F8" s="27"/>
      <c r="G8" s="27"/>
      <c r="H8" s="22"/>
      <c r="I8" s="45"/>
      <c r="J8" s="22"/>
      <c r="K8" s="45"/>
      <c r="L8" s="21">
        <v>19</v>
      </c>
    </row>
    <row r="9" spans="1:12" x14ac:dyDescent="0.25">
      <c r="A9" s="47" t="s">
        <v>117</v>
      </c>
      <c r="B9" s="22"/>
      <c r="C9" s="48"/>
      <c r="D9" s="22"/>
      <c r="E9" s="38"/>
      <c r="F9" s="27"/>
      <c r="G9" s="27"/>
      <c r="H9" s="22"/>
      <c r="I9" s="45"/>
      <c r="J9" s="22"/>
      <c r="K9" s="45"/>
      <c r="L9" s="21">
        <v>17</v>
      </c>
    </row>
    <row r="10" spans="1:12" x14ac:dyDescent="0.25">
      <c r="A10" s="47" t="s">
        <v>119</v>
      </c>
      <c r="B10" s="24"/>
      <c r="C10" s="48"/>
      <c r="D10" s="24"/>
      <c r="E10" s="38"/>
      <c r="F10" s="27"/>
      <c r="G10" s="27"/>
      <c r="H10" s="22"/>
      <c r="I10" s="46"/>
      <c r="J10" s="24"/>
      <c r="K10" s="46"/>
      <c r="L10" s="21">
        <v>15</v>
      </c>
    </row>
    <row r="11" spans="1:12" x14ac:dyDescent="0.25">
      <c r="A11" s="47" t="s">
        <v>120</v>
      </c>
      <c r="B11" s="24"/>
      <c r="C11" s="48"/>
      <c r="D11" s="24"/>
      <c r="E11" s="38"/>
      <c r="F11" s="27"/>
      <c r="G11" s="27"/>
      <c r="H11" s="22"/>
      <c r="I11" s="46"/>
      <c r="J11" s="24"/>
      <c r="K11" s="46"/>
      <c r="L11" s="21">
        <v>13</v>
      </c>
    </row>
    <row r="12" spans="1:12" x14ac:dyDescent="0.25">
      <c r="A12" s="47" t="s">
        <v>118</v>
      </c>
      <c r="B12" s="24"/>
      <c r="C12" s="48"/>
      <c r="D12" s="24"/>
      <c r="E12" s="38"/>
      <c r="F12" s="27"/>
      <c r="G12" s="27"/>
      <c r="H12" s="22"/>
      <c r="I12" s="46"/>
      <c r="J12" s="24"/>
      <c r="K12" s="46"/>
      <c r="L12" s="21">
        <v>11</v>
      </c>
    </row>
    <row r="13" spans="1:12" x14ac:dyDescent="0.25">
      <c r="A13" s="47" t="s">
        <v>122</v>
      </c>
      <c r="B13" s="24"/>
      <c r="C13" s="48"/>
      <c r="D13" s="24"/>
      <c r="E13" s="38"/>
      <c r="F13" s="27"/>
      <c r="G13" s="27"/>
      <c r="H13" s="22"/>
      <c r="I13" s="46"/>
      <c r="J13" s="24"/>
      <c r="K13" s="46"/>
      <c r="L13" s="21">
        <v>10</v>
      </c>
    </row>
    <row r="14" spans="1:12" x14ac:dyDescent="0.25">
      <c r="A14" s="47" t="s">
        <v>135</v>
      </c>
      <c r="B14" s="24"/>
      <c r="C14" s="48"/>
      <c r="D14" s="24"/>
      <c r="E14" s="38"/>
      <c r="F14" s="27"/>
      <c r="G14" s="27"/>
      <c r="H14" s="22"/>
      <c r="I14" s="46"/>
      <c r="J14" s="25"/>
      <c r="K14" s="25"/>
      <c r="L14" s="21">
        <v>9</v>
      </c>
    </row>
    <row r="15" spans="1:12" x14ac:dyDescent="0.25">
      <c r="A15" s="47" t="s">
        <v>136</v>
      </c>
      <c r="B15" s="24"/>
      <c r="C15" s="48"/>
      <c r="D15" s="24"/>
      <c r="E15" s="38"/>
      <c r="F15" s="27"/>
      <c r="G15" s="27"/>
      <c r="H15" s="22"/>
      <c r="I15" s="46"/>
      <c r="J15" s="25"/>
      <c r="K15" s="25"/>
      <c r="L15" s="21">
        <v>8</v>
      </c>
    </row>
    <row r="16" spans="1:12" x14ac:dyDescent="0.25">
      <c r="A16" s="47" t="s">
        <v>128</v>
      </c>
      <c r="B16" s="24"/>
      <c r="C16" s="48"/>
      <c r="D16" s="24"/>
      <c r="E16" s="38"/>
      <c r="F16" s="27"/>
      <c r="G16" s="27"/>
      <c r="H16" s="22"/>
      <c r="I16" s="46"/>
      <c r="J16" s="25"/>
      <c r="K16" s="25"/>
      <c r="L16" s="21">
        <v>7</v>
      </c>
    </row>
    <row r="17" spans="1:12" x14ac:dyDescent="0.25">
      <c r="A17" s="47" t="s">
        <v>137</v>
      </c>
      <c r="B17" s="24"/>
      <c r="C17" s="48"/>
      <c r="D17" s="24"/>
      <c r="E17" s="38"/>
      <c r="F17" s="27"/>
      <c r="G17" s="27"/>
      <c r="H17" s="22"/>
      <c r="I17" s="46"/>
      <c r="J17" s="25"/>
      <c r="K17" s="25"/>
      <c r="L17" s="21">
        <v>6</v>
      </c>
    </row>
    <row r="18" spans="1:12" x14ac:dyDescent="0.25">
      <c r="A18" s="47" t="s">
        <v>138</v>
      </c>
      <c r="B18" s="24"/>
      <c r="C18" s="48"/>
      <c r="D18" s="24"/>
      <c r="E18" s="38"/>
      <c r="F18" s="27"/>
      <c r="G18" s="27"/>
      <c r="H18" s="22"/>
      <c r="I18" s="46"/>
      <c r="J18" s="25"/>
      <c r="K18" s="25"/>
      <c r="L18" s="21">
        <v>5</v>
      </c>
    </row>
    <row r="19" spans="1:12" x14ac:dyDescent="0.25">
      <c r="A19" s="47" t="s">
        <v>139</v>
      </c>
      <c r="B19" s="22"/>
      <c r="C19" s="49"/>
      <c r="D19" s="22"/>
      <c r="E19" s="38"/>
      <c r="F19" s="27"/>
      <c r="G19" s="27"/>
      <c r="H19" s="22"/>
      <c r="I19" s="45"/>
      <c r="J19" s="23"/>
      <c r="K19" s="23"/>
      <c r="L19" s="44">
        <v>4</v>
      </c>
    </row>
    <row r="20" spans="1:12" x14ac:dyDescent="0.25">
      <c r="A20" s="47" t="s">
        <v>127</v>
      </c>
      <c r="B20" s="22"/>
      <c r="C20" s="49"/>
      <c r="D20" s="22"/>
      <c r="E20" s="38"/>
      <c r="F20" s="27"/>
      <c r="G20" s="27"/>
      <c r="H20" s="22"/>
      <c r="I20" s="45"/>
      <c r="J20" s="23"/>
      <c r="K20" s="23"/>
      <c r="L20" s="44">
        <v>3</v>
      </c>
    </row>
    <row r="21" spans="1:12" x14ac:dyDescent="0.25">
      <c r="A21" s="47" t="s">
        <v>140</v>
      </c>
      <c r="B21" s="22"/>
      <c r="C21" s="49"/>
      <c r="D21" s="22"/>
      <c r="E21" s="38"/>
      <c r="F21" s="27"/>
      <c r="G21" s="27"/>
      <c r="H21" s="22"/>
      <c r="I21" s="45"/>
      <c r="J21" s="23"/>
      <c r="K21" s="23"/>
      <c r="L21" s="44">
        <v>2</v>
      </c>
    </row>
    <row r="22" spans="1:12" x14ac:dyDescent="0.25">
      <c r="A22" s="47" t="s">
        <v>130</v>
      </c>
      <c r="B22" s="22"/>
      <c r="C22" s="49"/>
      <c r="D22" s="22"/>
      <c r="E22" s="38"/>
      <c r="F22" s="27"/>
      <c r="G22" s="27"/>
      <c r="H22" s="22"/>
      <c r="I22" s="45"/>
      <c r="J22" s="23"/>
      <c r="K22" s="23"/>
      <c r="L22" s="44">
        <v>1</v>
      </c>
    </row>
    <row r="23" spans="1:12" x14ac:dyDescent="0.25">
      <c r="A23" s="47" t="s">
        <v>141</v>
      </c>
      <c r="B23" s="22"/>
      <c r="C23" s="49"/>
      <c r="D23" s="22"/>
      <c r="E23" s="38"/>
      <c r="F23" s="27"/>
      <c r="G23" s="27"/>
      <c r="H23" s="22"/>
      <c r="I23" s="45"/>
      <c r="J23" s="23"/>
      <c r="K23" s="23"/>
      <c r="L23" s="44">
        <v>0</v>
      </c>
    </row>
    <row r="24" spans="1:12" x14ac:dyDescent="0.25">
      <c r="A24" s="47" t="s">
        <v>129</v>
      </c>
      <c r="B24" s="22"/>
      <c r="C24" s="49"/>
      <c r="D24" s="22"/>
      <c r="E24" s="38"/>
      <c r="F24" s="27"/>
      <c r="G24" s="27"/>
      <c r="H24" s="22"/>
      <c r="I24" s="45"/>
      <c r="J24" s="23"/>
      <c r="K24" s="23"/>
      <c r="L24" s="21">
        <v>0</v>
      </c>
    </row>
    <row r="25" spans="1:12" x14ac:dyDescent="0.25">
      <c r="A25" s="47" t="s">
        <v>116</v>
      </c>
      <c r="B25" s="22"/>
      <c r="C25" s="49"/>
      <c r="D25" s="22"/>
      <c r="E25" s="38"/>
      <c r="F25" s="27"/>
      <c r="G25" s="27"/>
      <c r="H25" s="22"/>
      <c r="I25" s="45"/>
      <c r="J25" s="23"/>
      <c r="K25" s="23"/>
      <c r="L25" s="44">
        <v>0</v>
      </c>
    </row>
    <row r="26" spans="1:12" x14ac:dyDescent="0.25">
      <c r="A26" s="47" t="s">
        <v>142</v>
      </c>
      <c r="B26" s="22"/>
      <c r="C26" s="49"/>
      <c r="D26" s="22"/>
      <c r="E26" s="38"/>
      <c r="F26" s="27"/>
      <c r="G26" s="27"/>
      <c r="H26" s="22"/>
      <c r="I26" s="45"/>
      <c r="J26" s="23"/>
      <c r="K26" s="23"/>
      <c r="L26" s="44">
        <v>0</v>
      </c>
    </row>
    <row r="27" spans="1:12" x14ac:dyDescent="0.25">
      <c r="A27" s="47" t="s">
        <v>121</v>
      </c>
      <c r="B27" s="22"/>
      <c r="C27" s="49"/>
      <c r="D27" s="22"/>
      <c r="E27" s="38"/>
      <c r="F27" s="27"/>
      <c r="G27" s="27"/>
      <c r="H27" s="22"/>
      <c r="I27" s="45"/>
      <c r="J27" s="23"/>
      <c r="K27" s="23"/>
      <c r="L27" s="44">
        <v>0</v>
      </c>
    </row>
    <row r="28" spans="1:12" x14ac:dyDescent="0.25">
      <c r="A28" s="47" t="s">
        <v>143</v>
      </c>
      <c r="B28" s="22"/>
      <c r="C28" s="49"/>
      <c r="D28" s="22"/>
      <c r="E28" s="38"/>
      <c r="F28" s="27"/>
      <c r="G28" s="27"/>
      <c r="H28" s="22"/>
      <c r="I28" s="45"/>
      <c r="J28" s="23"/>
      <c r="K28" s="23"/>
      <c r="L28" s="44">
        <v>0</v>
      </c>
    </row>
    <row r="29" spans="1:12" x14ac:dyDescent="0.25">
      <c r="A29" s="47" t="s">
        <v>144</v>
      </c>
      <c r="B29" s="22"/>
      <c r="C29" s="49"/>
      <c r="D29" s="22"/>
      <c r="E29" s="38"/>
      <c r="F29" s="27"/>
      <c r="G29" s="27"/>
      <c r="H29" s="22"/>
      <c r="I29" s="45"/>
      <c r="J29" s="23"/>
      <c r="K29" s="23"/>
      <c r="L29" s="44">
        <v>0</v>
      </c>
    </row>
    <row r="30" spans="1:12" x14ac:dyDescent="0.25">
      <c r="A30" s="47" t="s">
        <v>145</v>
      </c>
      <c r="B30" s="22"/>
      <c r="C30" s="49"/>
      <c r="D30" s="22"/>
      <c r="E30" s="38"/>
      <c r="F30" s="27"/>
      <c r="G30" s="27"/>
      <c r="H30" s="22"/>
      <c r="I30" s="45"/>
      <c r="J30" s="23"/>
      <c r="K30" s="23"/>
      <c r="L30" s="21">
        <v>0</v>
      </c>
    </row>
    <row r="31" spans="1:12" x14ac:dyDescent="0.25">
      <c r="A31" s="47" t="s">
        <v>126</v>
      </c>
      <c r="B31" s="22"/>
      <c r="C31" s="49"/>
      <c r="D31" s="22"/>
      <c r="E31" s="38"/>
      <c r="F31" s="27"/>
      <c r="G31" s="27"/>
      <c r="H31" s="22"/>
      <c r="I31" s="45"/>
      <c r="J31" s="23"/>
      <c r="K31" s="23"/>
      <c r="L31" s="44">
        <v>0</v>
      </c>
    </row>
    <row r="32" spans="1:12" x14ac:dyDescent="0.25">
      <c r="A32" s="47" t="s">
        <v>146</v>
      </c>
      <c r="B32" s="22"/>
      <c r="C32" s="49"/>
      <c r="D32" s="22"/>
      <c r="E32" s="38"/>
      <c r="F32" s="27"/>
      <c r="G32" s="27"/>
      <c r="H32" s="22"/>
      <c r="I32" s="45"/>
      <c r="J32" s="23"/>
      <c r="K32" s="23"/>
      <c r="L32" s="44">
        <v>0</v>
      </c>
    </row>
    <row r="33" spans="1:12" x14ac:dyDescent="0.25">
      <c r="A33" s="47" t="s">
        <v>125</v>
      </c>
      <c r="B33" s="22"/>
      <c r="C33" s="48"/>
      <c r="D33" s="22"/>
      <c r="E33" s="38"/>
      <c r="F33" s="27"/>
      <c r="G33" s="27"/>
      <c r="H33" s="22"/>
      <c r="I33" s="45"/>
      <c r="J33" s="23"/>
      <c r="K33" s="23"/>
      <c r="L33" s="44">
        <v>0</v>
      </c>
    </row>
    <row r="34" spans="1:12" x14ac:dyDescent="0.25">
      <c r="A34" s="47" t="s">
        <v>124</v>
      </c>
      <c r="B34" s="24"/>
      <c r="C34" s="48"/>
      <c r="D34" s="24"/>
      <c r="E34" s="38"/>
      <c r="F34" s="27"/>
      <c r="G34" s="27"/>
      <c r="H34" s="22"/>
      <c r="I34" s="46"/>
      <c r="J34" s="25"/>
      <c r="K34" s="25"/>
      <c r="L34" s="44">
        <v>0</v>
      </c>
    </row>
    <row r="35" spans="1:12" x14ac:dyDescent="0.25">
      <c r="A35" s="47" t="s">
        <v>123</v>
      </c>
      <c r="B35" s="22"/>
      <c r="C35" s="48"/>
      <c r="D35" s="22"/>
      <c r="E35" s="38"/>
      <c r="F35" s="27"/>
      <c r="G35" s="27"/>
      <c r="H35" s="22"/>
      <c r="I35" s="45"/>
      <c r="J35" s="23"/>
      <c r="K35" s="23"/>
      <c r="L35" s="44">
        <v>0</v>
      </c>
    </row>
    <row r="36" spans="1:12" x14ac:dyDescent="0.25">
      <c r="A36" s="47" t="s">
        <v>147</v>
      </c>
      <c r="B36" s="22"/>
      <c r="C36" s="48"/>
      <c r="D36" s="22"/>
      <c r="E36" s="38"/>
      <c r="F36" s="27"/>
      <c r="G36" s="27"/>
      <c r="H36" s="22"/>
      <c r="I36" s="45"/>
      <c r="J36" s="23"/>
      <c r="K36" s="23"/>
      <c r="L36" s="21">
        <v>0</v>
      </c>
    </row>
    <row r="37" spans="1:12" x14ac:dyDescent="0.25">
      <c r="A37" s="47" t="s">
        <v>114</v>
      </c>
      <c r="B37" s="22"/>
      <c r="C37" s="48"/>
      <c r="D37" s="22"/>
      <c r="E37" s="38"/>
      <c r="F37" s="27"/>
      <c r="G37" s="27"/>
      <c r="H37" s="22"/>
      <c r="I37" s="45"/>
      <c r="J37" s="23"/>
      <c r="K37" s="23"/>
      <c r="L37" s="44">
        <v>0</v>
      </c>
    </row>
    <row r="38" spans="1:12" x14ac:dyDescent="0.25">
      <c r="A38" s="47" t="s">
        <v>148</v>
      </c>
      <c r="B38" s="22"/>
      <c r="C38" s="48"/>
      <c r="D38" s="22"/>
      <c r="E38" s="38"/>
      <c r="F38" s="27"/>
      <c r="G38" s="27"/>
      <c r="H38" s="22"/>
      <c r="I38" s="45"/>
      <c r="J38" s="23"/>
      <c r="K38" s="23"/>
      <c r="L38" s="44">
        <v>0</v>
      </c>
    </row>
    <row r="39" spans="1:12" x14ac:dyDescent="0.25">
      <c r="A39" s="47" t="s">
        <v>149</v>
      </c>
      <c r="B39" s="22"/>
      <c r="C39" s="48"/>
      <c r="D39" s="22"/>
      <c r="E39" s="38"/>
      <c r="F39" s="27"/>
      <c r="G39" s="27"/>
      <c r="H39" s="22"/>
      <c r="I39" s="45"/>
      <c r="J39" s="23"/>
      <c r="K39" s="23"/>
      <c r="L39" s="44">
        <v>0</v>
      </c>
    </row>
    <row r="40" spans="1:12" x14ac:dyDescent="0.25">
      <c r="A40" s="47" t="s">
        <v>150</v>
      </c>
      <c r="B40" s="22"/>
      <c r="C40" s="48"/>
      <c r="D40" s="22"/>
      <c r="E40" s="38"/>
      <c r="F40" s="27"/>
      <c r="G40" s="27"/>
      <c r="H40" s="22"/>
      <c r="I40" s="45"/>
      <c r="J40" s="23"/>
      <c r="K40" s="23"/>
      <c r="L40" s="44">
        <v>0</v>
      </c>
    </row>
    <row r="41" spans="1:12" x14ac:dyDescent="0.25">
      <c r="A41" s="47" t="s">
        <v>151</v>
      </c>
      <c r="B41" s="22"/>
      <c r="C41" s="48"/>
      <c r="D41" s="22"/>
      <c r="E41" s="38"/>
      <c r="F41" s="27"/>
      <c r="G41" s="27"/>
      <c r="H41" s="22"/>
      <c r="I41" s="45"/>
      <c r="J41" s="23"/>
      <c r="K41" s="23"/>
      <c r="L41" s="44">
        <v>0</v>
      </c>
    </row>
    <row r="42" spans="1:12" x14ac:dyDescent="0.25">
      <c r="A42" s="47" t="s">
        <v>152</v>
      </c>
      <c r="B42" s="22"/>
      <c r="C42" s="48"/>
      <c r="D42" s="22"/>
      <c r="E42" s="38"/>
      <c r="F42" s="27"/>
      <c r="G42" s="27"/>
      <c r="H42" s="22"/>
      <c r="I42" s="45"/>
      <c r="J42" s="23"/>
      <c r="K42" s="23"/>
      <c r="L42" s="21">
        <v>0</v>
      </c>
    </row>
    <row r="43" spans="1:12" ht="2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</sheetData>
  <protectedRanges>
    <protectedRange sqref="L2 I43:K43 A43:G43 M1:XFD30 A3:L42" name="Intervalo1"/>
    <protectedRange sqref="A2:I2" name="Intervalo1_2"/>
  </protectedRanges>
  <mergeCells count="2">
    <mergeCell ref="A1:L1"/>
    <mergeCell ref="A43:L43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D20" sqref="D20"/>
    </sheetView>
  </sheetViews>
  <sheetFormatPr defaultColWidth="8" defaultRowHeight="12.75" x14ac:dyDescent="0.25"/>
  <cols>
    <col min="1" max="1" width="2.7109375" style="6" bestFit="1" customWidth="1"/>
    <col min="2" max="2" width="14" style="6" bestFit="1" customWidth="1"/>
    <col min="3" max="3" width="7" style="6" bestFit="1" customWidth="1"/>
    <col min="4" max="4" width="37.42578125" style="6" bestFit="1" customWidth="1"/>
    <col min="5" max="5" width="13.28515625" style="6" bestFit="1" customWidth="1"/>
    <col min="6" max="6" width="37.42578125" style="6" bestFit="1" customWidth="1"/>
    <col min="7" max="7" width="6" style="6" bestFit="1" customWidth="1"/>
    <col min="8" max="8" width="6.5703125" style="6" bestFit="1" customWidth="1"/>
    <col min="9" max="9" width="8.28515625" style="6" bestFit="1" customWidth="1"/>
    <col min="10" max="10" width="6.85546875" style="6" bestFit="1" customWidth="1"/>
    <col min="11" max="11" width="8.5703125" style="6" bestFit="1" customWidth="1"/>
    <col min="12" max="12" width="4" style="1" bestFit="1" customWidth="1"/>
    <col min="13" max="16384" width="8" style="6"/>
  </cols>
  <sheetData>
    <row r="1" spans="1:12" ht="27.75" x14ac:dyDescent="0.25">
      <c r="A1" s="53" t="s">
        <v>166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5">
      <c r="A2" s="20" t="s">
        <v>131</v>
      </c>
      <c r="B2" s="20" t="s">
        <v>1</v>
      </c>
      <c r="C2" s="20" t="s">
        <v>132</v>
      </c>
      <c r="D2" s="20" t="s">
        <v>4</v>
      </c>
      <c r="E2" s="20" t="s">
        <v>160</v>
      </c>
      <c r="F2" s="20" t="s">
        <v>4</v>
      </c>
      <c r="G2" s="20" t="s">
        <v>3</v>
      </c>
      <c r="H2" s="20" t="s">
        <v>133</v>
      </c>
      <c r="I2" s="20" t="s">
        <v>161</v>
      </c>
      <c r="J2" s="20" t="s">
        <v>134</v>
      </c>
      <c r="K2" s="20" t="s">
        <v>162</v>
      </c>
      <c r="L2" s="26" t="s">
        <v>107</v>
      </c>
    </row>
    <row r="3" spans="1:12" x14ac:dyDescent="0.25">
      <c r="A3" s="47" t="s">
        <v>109</v>
      </c>
      <c r="B3" s="22" t="s">
        <v>171</v>
      </c>
      <c r="C3" s="48" t="s">
        <v>264</v>
      </c>
      <c r="D3" s="22" t="s">
        <v>197</v>
      </c>
      <c r="E3" s="38" t="s">
        <v>265</v>
      </c>
      <c r="F3" s="27" t="s">
        <v>197</v>
      </c>
      <c r="G3" s="27" t="s">
        <v>127</v>
      </c>
      <c r="H3" s="22">
        <v>16</v>
      </c>
      <c r="I3" s="45">
        <v>0.88</v>
      </c>
      <c r="J3" s="22">
        <v>16</v>
      </c>
      <c r="K3" s="45">
        <v>0.88</v>
      </c>
      <c r="L3" s="21">
        <v>30</v>
      </c>
    </row>
    <row r="4" spans="1:12" x14ac:dyDescent="0.25">
      <c r="A4" s="47" t="s">
        <v>110</v>
      </c>
      <c r="B4" s="22" t="s">
        <v>186</v>
      </c>
      <c r="C4" s="48" t="s">
        <v>266</v>
      </c>
      <c r="D4" s="22" t="s">
        <v>197</v>
      </c>
      <c r="E4" s="38" t="s">
        <v>267</v>
      </c>
      <c r="F4" s="27" t="s">
        <v>197</v>
      </c>
      <c r="G4" s="27" t="s">
        <v>130</v>
      </c>
      <c r="H4" s="22">
        <v>18</v>
      </c>
      <c r="I4" s="45">
        <v>0.9</v>
      </c>
      <c r="J4" s="22">
        <v>18</v>
      </c>
      <c r="K4" s="45">
        <v>0.9</v>
      </c>
      <c r="L4" s="21">
        <v>27</v>
      </c>
    </row>
    <row r="5" spans="1:12" x14ac:dyDescent="0.25">
      <c r="A5" s="47" t="s">
        <v>111</v>
      </c>
      <c r="B5" s="22"/>
      <c r="C5" s="48"/>
      <c r="D5" s="22"/>
      <c r="E5" s="38"/>
      <c r="F5" s="27"/>
      <c r="G5" s="27"/>
      <c r="H5" s="22"/>
      <c r="I5" s="45"/>
      <c r="J5" s="22"/>
      <c r="K5" s="45"/>
      <c r="L5" s="21">
        <v>25</v>
      </c>
    </row>
    <row r="6" spans="1:12" x14ac:dyDescent="0.25">
      <c r="A6" s="47" t="s">
        <v>112</v>
      </c>
      <c r="B6" s="22"/>
      <c r="C6" s="48"/>
      <c r="D6" s="22"/>
      <c r="E6" s="38"/>
      <c r="F6" s="27"/>
      <c r="G6" s="27"/>
      <c r="H6" s="22"/>
      <c r="I6" s="45"/>
      <c r="J6" s="22"/>
      <c r="K6" s="45"/>
      <c r="L6" s="21">
        <v>23</v>
      </c>
    </row>
    <row r="7" spans="1:12" x14ac:dyDescent="0.25">
      <c r="A7" s="47" t="s">
        <v>113</v>
      </c>
      <c r="B7" s="22"/>
      <c r="C7" s="48"/>
      <c r="D7" s="22"/>
      <c r="E7" s="38"/>
      <c r="F7" s="27"/>
      <c r="G7" s="27"/>
      <c r="H7" s="22"/>
      <c r="I7" s="45"/>
      <c r="J7" s="22"/>
      <c r="K7" s="45"/>
      <c r="L7" s="21">
        <v>21</v>
      </c>
    </row>
    <row r="8" spans="1:12" x14ac:dyDescent="0.25">
      <c r="A8" s="47" t="s">
        <v>115</v>
      </c>
      <c r="B8" s="22"/>
      <c r="C8" s="48"/>
      <c r="D8" s="22"/>
      <c r="E8" s="38"/>
      <c r="F8" s="27"/>
      <c r="G8" s="27"/>
      <c r="H8" s="22"/>
      <c r="I8" s="45"/>
      <c r="J8" s="22"/>
      <c r="K8" s="45"/>
      <c r="L8" s="21">
        <v>19</v>
      </c>
    </row>
    <row r="9" spans="1:12" x14ac:dyDescent="0.25">
      <c r="A9" s="47" t="s">
        <v>117</v>
      </c>
      <c r="B9" s="22"/>
      <c r="C9" s="48"/>
      <c r="D9" s="22"/>
      <c r="E9" s="38"/>
      <c r="F9" s="27"/>
      <c r="G9" s="27"/>
      <c r="H9" s="22"/>
      <c r="I9" s="45"/>
      <c r="J9" s="22"/>
      <c r="K9" s="45"/>
      <c r="L9" s="21">
        <v>17</v>
      </c>
    </row>
    <row r="10" spans="1:12" x14ac:dyDescent="0.25">
      <c r="A10" s="47" t="s">
        <v>119</v>
      </c>
      <c r="B10" s="24"/>
      <c r="C10" s="48"/>
      <c r="D10" s="24"/>
      <c r="E10" s="38"/>
      <c r="F10" s="27"/>
      <c r="G10" s="27"/>
      <c r="H10" s="22"/>
      <c r="I10" s="46"/>
      <c r="J10" s="24"/>
      <c r="K10" s="46"/>
      <c r="L10" s="21">
        <v>15</v>
      </c>
    </row>
    <row r="11" spans="1:12" x14ac:dyDescent="0.25">
      <c r="A11" s="47" t="s">
        <v>120</v>
      </c>
      <c r="B11" s="24"/>
      <c r="C11" s="48"/>
      <c r="D11" s="24"/>
      <c r="E11" s="38"/>
      <c r="F11" s="27"/>
      <c r="G11" s="27"/>
      <c r="H11" s="22"/>
      <c r="I11" s="46"/>
      <c r="J11" s="24"/>
      <c r="K11" s="46"/>
      <c r="L11" s="21">
        <v>13</v>
      </c>
    </row>
    <row r="12" spans="1:12" x14ac:dyDescent="0.25">
      <c r="A12" s="47" t="s">
        <v>118</v>
      </c>
      <c r="B12" s="24"/>
      <c r="C12" s="48"/>
      <c r="D12" s="24"/>
      <c r="E12" s="38"/>
      <c r="F12" s="27"/>
      <c r="G12" s="27"/>
      <c r="H12" s="22"/>
      <c r="I12" s="46"/>
      <c r="J12" s="24"/>
      <c r="K12" s="46"/>
      <c r="L12" s="21">
        <v>11</v>
      </c>
    </row>
    <row r="13" spans="1:12" x14ac:dyDescent="0.25">
      <c r="A13" s="47" t="s">
        <v>122</v>
      </c>
      <c r="B13" s="24"/>
      <c r="C13" s="48"/>
      <c r="D13" s="24"/>
      <c r="E13" s="38"/>
      <c r="F13" s="27"/>
      <c r="G13" s="27"/>
      <c r="H13" s="22"/>
      <c r="I13" s="46"/>
      <c r="J13" s="24"/>
      <c r="K13" s="46"/>
      <c r="L13" s="21">
        <v>10</v>
      </c>
    </row>
    <row r="14" spans="1:12" x14ac:dyDescent="0.25">
      <c r="A14" s="47" t="s">
        <v>135</v>
      </c>
      <c r="B14" s="24"/>
      <c r="C14" s="48"/>
      <c r="D14" s="24"/>
      <c r="E14" s="38"/>
      <c r="F14" s="27"/>
      <c r="G14" s="27"/>
      <c r="H14" s="22"/>
      <c r="I14" s="46"/>
      <c r="J14" s="25"/>
      <c r="K14" s="25"/>
      <c r="L14" s="21">
        <v>9</v>
      </c>
    </row>
    <row r="15" spans="1:12" x14ac:dyDescent="0.25">
      <c r="A15" s="47" t="s">
        <v>136</v>
      </c>
      <c r="B15" s="24"/>
      <c r="C15" s="48"/>
      <c r="D15" s="24"/>
      <c r="E15" s="38"/>
      <c r="F15" s="27"/>
      <c r="G15" s="27"/>
      <c r="H15" s="22"/>
      <c r="I15" s="46"/>
      <c r="J15" s="25"/>
      <c r="K15" s="25"/>
      <c r="L15" s="21">
        <v>8</v>
      </c>
    </row>
    <row r="16" spans="1:12" x14ac:dyDescent="0.25">
      <c r="A16" s="47" t="s">
        <v>128</v>
      </c>
      <c r="B16" s="24"/>
      <c r="C16" s="48"/>
      <c r="D16" s="24"/>
      <c r="E16" s="38"/>
      <c r="F16" s="27"/>
      <c r="G16" s="27"/>
      <c r="H16" s="22"/>
      <c r="I16" s="46"/>
      <c r="J16" s="25"/>
      <c r="K16" s="25"/>
      <c r="L16" s="21">
        <v>7</v>
      </c>
    </row>
    <row r="17" spans="1:12" x14ac:dyDescent="0.25">
      <c r="A17" s="47" t="s">
        <v>137</v>
      </c>
      <c r="B17" s="24"/>
      <c r="C17" s="48"/>
      <c r="D17" s="24"/>
      <c r="E17" s="38"/>
      <c r="F17" s="27"/>
      <c r="G17" s="27"/>
      <c r="H17" s="22"/>
      <c r="I17" s="46"/>
      <c r="J17" s="25"/>
      <c r="K17" s="25"/>
      <c r="L17" s="21">
        <v>6</v>
      </c>
    </row>
    <row r="18" spans="1:12" x14ac:dyDescent="0.25">
      <c r="A18" s="47" t="s">
        <v>138</v>
      </c>
      <c r="B18" s="24"/>
      <c r="C18" s="48"/>
      <c r="D18" s="24"/>
      <c r="E18" s="38"/>
      <c r="F18" s="27"/>
      <c r="G18" s="27"/>
      <c r="H18" s="22"/>
      <c r="I18" s="46"/>
      <c r="J18" s="25"/>
      <c r="K18" s="25"/>
      <c r="L18" s="21">
        <v>5</v>
      </c>
    </row>
    <row r="19" spans="1:12" x14ac:dyDescent="0.25">
      <c r="A19" s="47" t="s">
        <v>139</v>
      </c>
      <c r="B19" s="22"/>
      <c r="C19" s="49"/>
      <c r="D19" s="22"/>
      <c r="E19" s="38"/>
      <c r="F19" s="27"/>
      <c r="G19" s="27"/>
      <c r="H19" s="22"/>
      <c r="I19" s="45"/>
      <c r="J19" s="23"/>
      <c r="K19" s="23"/>
      <c r="L19" s="44">
        <v>4</v>
      </c>
    </row>
    <row r="20" spans="1:12" x14ac:dyDescent="0.25">
      <c r="A20" s="47" t="s">
        <v>127</v>
      </c>
      <c r="B20" s="22"/>
      <c r="C20" s="49"/>
      <c r="D20" s="22"/>
      <c r="E20" s="38"/>
      <c r="F20" s="27"/>
      <c r="G20" s="27"/>
      <c r="H20" s="22"/>
      <c r="I20" s="45"/>
      <c r="J20" s="23"/>
      <c r="K20" s="23"/>
      <c r="L20" s="44">
        <v>3</v>
      </c>
    </row>
    <row r="21" spans="1:12" x14ac:dyDescent="0.25">
      <c r="A21" s="47" t="s">
        <v>140</v>
      </c>
      <c r="B21" s="22"/>
      <c r="C21" s="49"/>
      <c r="D21" s="22"/>
      <c r="E21" s="38"/>
      <c r="F21" s="27"/>
      <c r="G21" s="27"/>
      <c r="H21" s="22"/>
      <c r="I21" s="45"/>
      <c r="J21" s="23"/>
      <c r="K21" s="23"/>
      <c r="L21" s="44">
        <v>2</v>
      </c>
    </row>
    <row r="22" spans="1:12" x14ac:dyDescent="0.25">
      <c r="A22" s="47" t="s">
        <v>130</v>
      </c>
      <c r="B22" s="22"/>
      <c r="C22" s="49"/>
      <c r="D22" s="22"/>
      <c r="E22" s="38"/>
      <c r="F22" s="27"/>
      <c r="G22" s="27"/>
      <c r="H22" s="22"/>
      <c r="I22" s="45"/>
      <c r="J22" s="23"/>
      <c r="K22" s="23"/>
      <c r="L22" s="44">
        <v>1</v>
      </c>
    </row>
    <row r="23" spans="1:12" x14ac:dyDescent="0.25">
      <c r="A23" s="47" t="s">
        <v>141</v>
      </c>
      <c r="B23" s="22"/>
      <c r="C23" s="49"/>
      <c r="D23" s="22"/>
      <c r="E23" s="38"/>
      <c r="F23" s="27"/>
      <c r="G23" s="27"/>
      <c r="H23" s="22"/>
      <c r="I23" s="45"/>
      <c r="J23" s="23"/>
      <c r="K23" s="23"/>
      <c r="L23" s="44">
        <v>0</v>
      </c>
    </row>
    <row r="24" spans="1:12" x14ac:dyDescent="0.25">
      <c r="A24" s="47" t="s">
        <v>129</v>
      </c>
      <c r="B24" s="22"/>
      <c r="C24" s="49"/>
      <c r="D24" s="22"/>
      <c r="E24" s="38"/>
      <c r="F24" s="27"/>
      <c r="G24" s="27"/>
      <c r="H24" s="22"/>
      <c r="I24" s="45"/>
      <c r="J24" s="23"/>
      <c r="K24" s="23"/>
      <c r="L24" s="21">
        <v>0</v>
      </c>
    </row>
    <row r="25" spans="1:12" x14ac:dyDescent="0.25">
      <c r="A25" s="47" t="s">
        <v>116</v>
      </c>
      <c r="B25" s="22"/>
      <c r="C25" s="49"/>
      <c r="D25" s="22"/>
      <c r="E25" s="38"/>
      <c r="F25" s="27"/>
      <c r="G25" s="27"/>
      <c r="H25" s="22"/>
      <c r="I25" s="45"/>
      <c r="J25" s="23"/>
      <c r="K25" s="23"/>
      <c r="L25" s="44">
        <v>0</v>
      </c>
    </row>
    <row r="26" spans="1:12" x14ac:dyDescent="0.25">
      <c r="A26" s="47" t="s">
        <v>142</v>
      </c>
      <c r="B26" s="22"/>
      <c r="C26" s="49"/>
      <c r="D26" s="22"/>
      <c r="E26" s="38"/>
      <c r="F26" s="27"/>
      <c r="G26" s="27"/>
      <c r="H26" s="22"/>
      <c r="I26" s="45"/>
      <c r="J26" s="23"/>
      <c r="K26" s="23"/>
      <c r="L26" s="44">
        <v>0</v>
      </c>
    </row>
    <row r="27" spans="1:12" x14ac:dyDescent="0.25">
      <c r="A27" s="47" t="s">
        <v>121</v>
      </c>
      <c r="B27" s="22"/>
      <c r="C27" s="49"/>
      <c r="D27" s="22"/>
      <c r="E27" s="38"/>
      <c r="F27" s="27"/>
      <c r="G27" s="27"/>
      <c r="H27" s="22"/>
      <c r="I27" s="45"/>
      <c r="J27" s="23"/>
      <c r="K27" s="23"/>
      <c r="L27" s="44">
        <v>0</v>
      </c>
    </row>
    <row r="28" spans="1:12" x14ac:dyDescent="0.25">
      <c r="A28" s="47" t="s">
        <v>143</v>
      </c>
      <c r="B28" s="22"/>
      <c r="C28" s="49"/>
      <c r="D28" s="22"/>
      <c r="E28" s="38"/>
      <c r="F28" s="27"/>
      <c r="G28" s="27"/>
      <c r="H28" s="22"/>
      <c r="I28" s="45"/>
      <c r="J28" s="23"/>
      <c r="K28" s="23"/>
      <c r="L28" s="44">
        <v>0</v>
      </c>
    </row>
    <row r="29" spans="1:12" x14ac:dyDescent="0.25">
      <c r="A29" s="47" t="s">
        <v>144</v>
      </c>
      <c r="B29" s="22"/>
      <c r="C29" s="49"/>
      <c r="D29" s="22"/>
      <c r="E29" s="38"/>
      <c r="F29" s="27"/>
      <c r="G29" s="27"/>
      <c r="H29" s="22"/>
      <c r="I29" s="45"/>
      <c r="J29" s="23"/>
      <c r="K29" s="23"/>
      <c r="L29" s="44">
        <v>0</v>
      </c>
    </row>
    <row r="30" spans="1:12" x14ac:dyDescent="0.25">
      <c r="A30" s="47" t="s">
        <v>145</v>
      </c>
      <c r="B30" s="22"/>
      <c r="C30" s="49"/>
      <c r="D30" s="22"/>
      <c r="E30" s="38"/>
      <c r="F30" s="27"/>
      <c r="G30" s="27"/>
      <c r="H30" s="22"/>
      <c r="I30" s="45"/>
      <c r="J30" s="23"/>
      <c r="K30" s="23"/>
      <c r="L30" s="21">
        <v>0</v>
      </c>
    </row>
    <row r="31" spans="1:12" x14ac:dyDescent="0.25">
      <c r="A31" s="47" t="s">
        <v>126</v>
      </c>
      <c r="B31" s="22"/>
      <c r="C31" s="49"/>
      <c r="D31" s="22"/>
      <c r="E31" s="38"/>
      <c r="F31" s="27"/>
      <c r="G31" s="27"/>
      <c r="H31" s="22"/>
      <c r="I31" s="45"/>
      <c r="J31" s="23"/>
      <c r="K31" s="23"/>
      <c r="L31" s="44">
        <v>0</v>
      </c>
    </row>
    <row r="32" spans="1:12" x14ac:dyDescent="0.25">
      <c r="A32" s="47" t="s">
        <v>146</v>
      </c>
      <c r="B32" s="22"/>
      <c r="C32" s="49"/>
      <c r="D32" s="22"/>
      <c r="E32" s="38"/>
      <c r="F32" s="27"/>
      <c r="G32" s="27"/>
      <c r="H32" s="22"/>
      <c r="I32" s="45"/>
      <c r="J32" s="23"/>
      <c r="K32" s="23"/>
      <c r="L32" s="44">
        <v>0</v>
      </c>
    </row>
    <row r="33" spans="1:12" x14ac:dyDescent="0.25">
      <c r="A33" s="47" t="s">
        <v>125</v>
      </c>
      <c r="B33" s="22"/>
      <c r="C33" s="48"/>
      <c r="D33" s="22"/>
      <c r="E33" s="38"/>
      <c r="F33" s="27"/>
      <c r="G33" s="27"/>
      <c r="H33" s="22"/>
      <c r="I33" s="45"/>
      <c r="J33" s="23"/>
      <c r="K33" s="23"/>
      <c r="L33" s="44">
        <v>0</v>
      </c>
    </row>
    <row r="34" spans="1:12" x14ac:dyDescent="0.25">
      <c r="A34" s="47" t="s">
        <v>124</v>
      </c>
      <c r="B34" s="24"/>
      <c r="C34" s="48"/>
      <c r="D34" s="24"/>
      <c r="E34" s="38"/>
      <c r="F34" s="27"/>
      <c r="G34" s="27"/>
      <c r="H34" s="22"/>
      <c r="I34" s="46"/>
      <c r="J34" s="25"/>
      <c r="K34" s="25"/>
      <c r="L34" s="44">
        <v>0</v>
      </c>
    </row>
    <row r="35" spans="1:12" x14ac:dyDescent="0.25">
      <c r="A35" s="47" t="s">
        <v>123</v>
      </c>
      <c r="B35" s="22"/>
      <c r="C35" s="48"/>
      <c r="D35" s="22"/>
      <c r="E35" s="38"/>
      <c r="F35" s="27"/>
      <c r="G35" s="27"/>
      <c r="H35" s="22"/>
      <c r="I35" s="45"/>
      <c r="J35" s="23"/>
      <c r="K35" s="23"/>
      <c r="L35" s="44">
        <v>0</v>
      </c>
    </row>
    <row r="36" spans="1:12" x14ac:dyDescent="0.25">
      <c r="A36" s="47" t="s">
        <v>147</v>
      </c>
      <c r="B36" s="22"/>
      <c r="C36" s="48"/>
      <c r="D36" s="22"/>
      <c r="E36" s="38"/>
      <c r="F36" s="27"/>
      <c r="G36" s="27"/>
      <c r="H36" s="22"/>
      <c r="I36" s="45"/>
      <c r="J36" s="23"/>
      <c r="K36" s="23"/>
      <c r="L36" s="21">
        <v>0</v>
      </c>
    </row>
    <row r="37" spans="1:12" x14ac:dyDescent="0.25">
      <c r="A37" s="47" t="s">
        <v>114</v>
      </c>
      <c r="B37" s="22"/>
      <c r="C37" s="48"/>
      <c r="D37" s="22"/>
      <c r="E37" s="38"/>
      <c r="F37" s="27"/>
      <c r="G37" s="27"/>
      <c r="H37" s="22"/>
      <c r="I37" s="45"/>
      <c r="J37" s="23"/>
      <c r="K37" s="23"/>
      <c r="L37" s="44">
        <v>0</v>
      </c>
    </row>
    <row r="38" spans="1:12" x14ac:dyDescent="0.25">
      <c r="A38" s="47" t="s">
        <v>148</v>
      </c>
      <c r="B38" s="22"/>
      <c r="C38" s="48"/>
      <c r="D38" s="22"/>
      <c r="E38" s="38"/>
      <c r="F38" s="27"/>
      <c r="G38" s="27"/>
      <c r="H38" s="22"/>
      <c r="I38" s="45"/>
      <c r="J38" s="23"/>
      <c r="K38" s="23"/>
      <c r="L38" s="44">
        <v>0</v>
      </c>
    </row>
    <row r="39" spans="1:12" x14ac:dyDescent="0.25">
      <c r="A39" s="47" t="s">
        <v>149</v>
      </c>
      <c r="B39" s="22"/>
      <c r="C39" s="48"/>
      <c r="D39" s="22"/>
      <c r="E39" s="38"/>
      <c r="F39" s="27"/>
      <c r="G39" s="27"/>
      <c r="H39" s="22"/>
      <c r="I39" s="45"/>
      <c r="J39" s="23"/>
      <c r="K39" s="23"/>
      <c r="L39" s="44">
        <v>0</v>
      </c>
    </row>
    <row r="40" spans="1:12" x14ac:dyDescent="0.25">
      <c r="A40" s="47" t="s">
        <v>150</v>
      </c>
      <c r="B40" s="22"/>
      <c r="C40" s="48"/>
      <c r="D40" s="22"/>
      <c r="E40" s="38"/>
      <c r="F40" s="27"/>
      <c r="G40" s="27"/>
      <c r="H40" s="22"/>
      <c r="I40" s="45"/>
      <c r="J40" s="23"/>
      <c r="K40" s="23"/>
      <c r="L40" s="44">
        <v>0</v>
      </c>
    </row>
    <row r="41" spans="1:12" x14ac:dyDescent="0.25">
      <c r="A41" s="47" t="s">
        <v>151</v>
      </c>
      <c r="B41" s="22"/>
      <c r="C41" s="48"/>
      <c r="D41" s="22"/>
      <c r="E41" s="38"/>
      <c r="F41" s="27"/>
      <c r="G41" s="27"/>
      <c r="H41" s="22"/>
      <c r="I41" s="45"/>
      <c r="J41" s="23"/>
      <c r="K41" s="23"/>
      <c r="L41" s="44">
        <v>0</v>
      </c>
    </row>
    <row r="42" spans="1:12" x14ac:dyDescent="0.25">
      <c r="A42" s="47" t="s">
        <v>152</v>
      </c>
      <c r="B42" s="22"/>
      <c r="C42" s="48"/>
      <c r="D42" s="22"/>
      <c r="E42" s="38"/>
      <c r="F42" s="27"/>
      <c r="G42" s="27"/>
      <c r="H42" s="22"/>
      <c r="I42" s="45"/>
      <c r="J42" s="23"/>
      <c r="K42" s="23"/>
      <c r="L42" s="21">
        <v>0</v>
      </c>
    </row>
    <row r="43" spans="1:12" ht="2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</sheetData>
  <protectedRanges>
    <protectedRange sqref="L2 I43:K43 A43:G43 M1:XFD30 A3:L42" name="Intervalo1"/>
    <protectedRange sqref="A2:I2" name="Intervalo1_2"/>
  </protectedRanges>
  <mergeCells count="2">
    <mergeCell ref="A1:L1"/>
    <mergeCell ref="A43:L4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activeCell="Q19" sqref="Q19"/>
    </sheetView>
  </sheetViews>
  <sheetFormatPr defaultColWidth="8" defaultRowHeight="12.75" x14ac:dyDescent="0.25"/>
  <cols>
    <col min="1" max="1" width="2.7109375" style="6" bestFit="1" customWidth="1"/>
    <col min="2" max="2" width="14" style="6" bestFit="1" customWidth="1"/>
    <col min="3" max="3" width="7" style="6" bestFit="1" customWidth="1"/>
    <col min="4" max="4" width="37.42578125" style="6" bestFit="1" customWidth="1"/>
    <col min="5" max="5" width="13.28515625" style="6" bestFit="1" customWidth="1"/>
    <col min="6" max="6" width="37.42578125" style="6" bestFit="1" customWidth="1"/>
    <col min="7" max="7" width="6" style="6" bestFit="1" customWidth="1"/>
    <col min="8" max="8" width="6.5703125" style="6" bestFit="1" customWidth="1"/>
    <col min="9" max="9" width="8.28515625" style="6" bestFit="1" customWidth="1"/>
    <col min="10" max="10" width="6.85546875" style="6" bestFit="1" customWidth="1"/>
    <col min="11" max="11" width="8.5703125" style="6" bestFit="1" customWidth="1"/>
    <col min="12" max="12" width="4" style="1" bestFit="1" customWidth="1"/>
    <col min="13" max="16384" width="8" style="6"/>
  </cols>
  <sheetData>
    <row r="1" spans="1:12" ht="27.75" x14ac:dyDescent="0.25">
      <c r="A1" s="53" t="s">
        <v>167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5">
      <c r="A2" s="20" t="s">
        <v>131</v>
      </c>
      <c r="B2" s="20" t="s">
        <v>1</v>
      </c>
      <c r="C2" s="20" t="s">
        <v>132</v>
      </c>
      <c r="D2" s="20" t="s">
        <v>4</v>
      </c>
      <c r="E2" s="20" t="s">
        <v>160</v>
      </c>
      <c r="F2" s="20" t="s">
        <v>4</v>
      </c>
      <c r="G2" s="20" t="s">
        <v>3</v>
      </c>
      <c r="H2" s="20" t="s">
        <v>133</v>
      </c>
      <c r="I2" s="20" t="s">
        <v>161</v>
      </c>
      <c r="J2" s="20" t="s">
        <v>134</v>
      </c>
      <c r="K2" s="20" t="s">
        <v>162</v>
      </c>
      <c r="L2" s="26" t="s">
        <v>107</v>
      </c>
    </row>
    <row r="3" spans="1:12" x14ac:dyDescent="0.25">
      <c r="A3" s="47" t="s">
        <v>109</v>
      </c>
      <c r="B3" s="22" t="s">
        <v>171</v>
      </c>
      <c r="C3" s="48" t="s">
        <v>268</v>
      </c>
      <c r="D3" s="22" t="s">
        <v>197</v>
      </c>
      <c r="E3" s="38" t="s">
        <v>269</v>
      </c>
      <c r="F3" s="27" t="s">
        <v>197</v>
      </c>
      <c r="G3" s="27" t="s">
        <v>119</v>
      </c>
      <c r="H3" s="22">
        <v>6</v>
      </c>
      <c r="I3" s="45">
        <v>0.75</v>
      </c>
      <c r="J3" s="22">
        <v>6</v>
      </c>
      <c r="K3" s="45">
        <v>0.75</v>
      </c>
      <c r="L3" s="21">
        <v>30</v>
      </c>
    </row>
    <row r="4" spans="1:12" x14ac:dyDescent="0.25">
      <c r="A4" s="47" t="s">
        <v>110</v>
      </c>
      <c r="B4" s="22"/>
      <c r="C4" s="48"/>
      <c r="D4" s="22"/>
      <c r="E4" s="38"/>
      <c r="F4" s="27"/>
      <c r="G4" s="27"/>
      <c r="H4" s="22"/>
      <c r="I4" s="45"/>
      <c r="J4" s="22"/>
      <c r="K4" s="45"/>
      <c r="L4" s="21">
        <v>27</v>
      </c>
    </row>
    <row r="5" spans="1:12" x14ac:dyDescent="0.25">
      <c r="A5" s="47" t="s">
        <v>111</v>
      </c>
      <c r="B5" s="22"/>
      <c r="C5" s="48"/>
      <c r="D5" s="22"/>
      <c r="E5" s="38"/>
      <c r="F5" s="27"/>
      <c r="G5" s="27"/>
      <c r="H5" s="22"/>
      <c r="I5" s="45"/>
      <c r="J5" s="22"/>
      <c r="K5" s="45"/>
      <c r="L5" s="21">
        <v>25</v>
      </c>
    </row>
    <row r="6" spans="1:12" x14ac:dyDescent="0.25">
      <c r="A6" s="47" t="s">
        <v>112</v>
      </c>
      <c r="B6" s="22"/>
      <c r="C6" s="48"/>
      <c r="D6" s="22"/>
      <c r="E6" s="38"/>
      <c r="F6" s="27"/>
      <c r="G6" s="27"/>
      <c r="H6" s="22"/>
      <c r="I6" s="45"/>
      <c r="J6" s="22"/>
      <c r="K6" s="45"/>
      <c r="L6" s="21">
        <v>23</v>
      </c>
    </row>
    <row r="7" spans="1:12" x14ac:dyDescent="0.25">
      <c r="A7" s="47" t="s">
        <v>113</v>
      </c>
      <c r="B7" s="22"/>
      <c r="C7" s="48"/>
      <c r="D7" s="22"/>
      <c r="E7" s="38"/>
      <c r="F7" s="27"/>
      <c r="G7" s="27"/>
      <c r="H7" s="22"/>
      <c r="I7" s="45"/>
      <c r="J7" s="22"/>
      <c r="K7" s="45"/>
      <c r="L7" s="21">
        <v>21</v>
      </c>
    </row>
    <row r="8" spans="1:12" x14ac:dyDescent="0.25">
      <c r="A8" s="47" t="s">
        <v>115</v>
      </c>
      <c r="B8" s="22"/>
      <c r="C8" s="48"/>
      <c r="D8" s="22"/>
      <c r="E8" s="38"/>
      <c r="F8" s="27"/>
      <c r="G8" s="27"/>
      <c r="H8" s="22"/>
      <c r="I8" s="45"/>
      <c r="J8" s="22"/>
      <c r="K8" s="45"/>
      <c r="L8" s="21">
        <v>19</v>
      </c>
    </row>
    <row r="9" spans="1:12" x14ac:dyDescent="0.25">
      <c r="A9" s="47" t="s">
        <v>117</v>
      </c>
      <c r="B9" s="22"/>
      <c r="C9" s="48"/>
      <c r="D9" s="22"/>
      <c r="E9" s="38"/>
      <c r="F9" s="27"/>
      <c r="G9" s="27"/>
      <c r="H9" s="22"/>
      <c r="I9" s="45"/>
      <c r="J9" s="22"/>
      <c r="K9" s="45"/>
      <c r="L9" s="21">
        <v>17</v>
      </c>
    </row>
    <row r="10" spans="1:12" x14ac:dyDescent="0.25">
      <c r="A10" s="47" t="s">
        <v>119</v>
      </c>
      <c r="B10" s="24"/>
      <c r="C10" s="48"/>
      <c r="D10" s="24"/>
      <c r="E10" s="38"/>
      <c r="F10" s="27"/>
      <c r="G10" s="27"/>
      <c r="H10" s="22"/>
      <c r="I10" s="46"/>
      <c r="J10" s="24"/>
      <c r="K10" s="46"/>
      <c r="L10" s="21">
        <v>15</v>
      </c>
    </row>
    <row r="11" spans="1:12" x14ac:dyDescent="0.25">
      <c r="A11" s="47" t="s">
        <v>120</v>
      </c>
      <c r="B11" s="24"/>
      <c r="C11" s="48"/>
      <c r="D11" s="24"/>
      <c r="E11" s="38"/>
      <c r="F11" s="27"/>
      <c r="G11" s="27"/>
      <c r="H11" s="22"/>
      <c r="I11" s="46"/>
      <c r="J11" s="24"/>
      <c r="K11" s="46"/>
      <c r="L11" s="21">
        <v>13</v>
      </c>
    </row>
    <row r="12" spans="1:12" x14ac:dyDescent="0.25">
      <c r="A12" s="47" t="s">
        <v>118</v>
      </c>
      <c r="B12" s="24"/>
      <c r="C12" s="48"/>
      <c r="D12" s="24"/>
      <c r="E12" s="38"/>
      <c r="F12" s="27"/>
      <c r="G12" s="27"/>
      <c r="H12" s="22"/>
      <c r="I12" s="46"/>
      <c r="J12" s="24"/>
      <c r="K12" s="46"/>
      <c r="L12" s="21">
        <v>11</v>
      </c>
    </row>
    <row r="13" spans="1:12" x14ac:dyDescent="0.25">
      <c r="A13" s="47" t="s">
        <v>122</v>
      </c>
      <c r="B13" s="24"/>
      <c r="C13" s="48"/>
      <c r="D13" s="24"/>
      <c r="E13" s="38"/>
      <c r="F13" s="27"/>
      <c r="G13" s="27"/>
      <c r="H13" s="22"/>
      <c r="I13" s="46"/>
      <c r="J13" s="24"/>
      <c r="K13" s="46"/>
      <c r="L13" s="21">
        <v>10</v>
      </c>
    </row>
    <row r="14" spans="1:12" x14ac:dyDescent="0.25">
      <c r="A14" s="47" t="s">
        <v>135</v>
      </c>
      <c r="B14" s="24"/>
      <c r="C14" s="48"/>
      <c r="D14" s="24"/>
      <c r="E14" s="38"/>
      <c r="F14" s="27"/>
      <c r="G14" s="27"/>
      <c r="H14" s="22"/>
      <c r="I14" s="46"/>
      <c r="J14" s="25"/>
      <c r="K14" s="25"/>
      <c r="L14" s="21">
        <v>9</v>
      </c>
    </row>
    <row r="15" spans="1:12" x14ac:dyDescent="0.25">
      <c r="A15" s="47" t="s">
        <v>136</v>
      </c>
      <c r="B15" s="24"/>
      <c r="C15" s="48"/>
      <c r="D15" s="24"/>
      <c r="E15" s="38"/>
      <c r="F15" s="27"/>
      <c r="G15" s="27"/>
      <c r="H15" s="22"/>
      <c r="I15" s="46"/>
      <c r="J15" s="25"/>
      <c r="K15" s="25"/>
      <c r="L15" s="21">
        <v>8</v>
      </c>
    </row>
    <row r="16" spans="1:12" x14ac:dyDescent="0.25">
      <c r="A16" s="47" t="s">
        <v>128</v>
      </c>
      <c r="B16" s="24"/>
      <c r="C16" s="48"/>
      <c r="D16" s="24"/>
      <c r="E16" s="38"/>
      <c r="F16" s="27"/>
      <c r="G16" s="27"/>
      <c r="H16" s="22"/>
      <c r="I16" s="46"/>
      <c r="J16" s="25"/>
      <c r="K16" s="25"/>
      <c r="L16" s="21">
        <v>7</v>
      </c>
    </row>
    <row r="17" spans="1:12" x14ac:dyDescent="0.25">
      <c r="A17" s="47" t="s">
        <v>137</v>
      </c>
      <c r="B17" s="24"/>
      <c r="C17" s="48"/>
      <c r="D17" s="24"/>
      <c r="E17" s="38"/>
      <c r="F17" s="27"/>
      <c r="G17" s="27"/>
      <c r="H17" s="22"/>
      <c r="I17" s="46"/>
      <c r="J17" s="25"/>
      <c r="K17" s="25"/>
      <c r="L17" s="21">
        <v>6</v>
      </c>
    </row>
    <row r="18" spans="1:12" x14ac:dyDescent="0.25">
      <c r="A18" s="47" t="s">
        <v>138</v>
      </c>
      <c r="B18" s="24"/>
      <c r="C18" s="48"/>
      <c r="D18" s="24"/>
      <c r="E18" s="38"/>
      <c r="F18" s="27"/>
      <c r="G18" s="27"/>
      <c r="H18" s="22"/>
      <c r="I18" s="46"/>
      <c r="J18" s="25"/>
      <c r="K18" s="25"/>
      <c r="L18" s="21">
        <v>5</v>
      </c>
    </row>
    <row r="19" spans="1:12" x14ac:dyDescent="0.25">
      <c r="A19" s="47" t="s">
        <v>139</v>
      </c>
      <c r="B19" s="22"/>
      <c r="C19" s="49"/>
      <c r="D19" s="22"/>
      <c r="E19" s="38"/>
      <c r="F19" s="27"/>
      <c r="G19" s="27"/>
      <c r="H19" s="22"/>
      <c r="I19" s="45"/>
      <c r="J19" s="23"/>
      <c r="K19" s="23"/>
      <c r="L19" s="44">
        <v>4</v>
      </c>
    </row>
    <row r="20" spans="1:12" x14ac:dyDescent="0.25">
      <c r="A20" s="47" t="s">
        <v>127</v>
      </c>
      <c r="B20" s="22"/>
      <c r="C20" s="49"/>
      <c r="D20" s="22"/>
      <c r="E20" s="38"/>
      <c r="F20" s="27"/>
      <c r="G20" s="27"/>
      <c r="H20" s="22"/>
      <c r="I20" s="45"/>
      <c r="J20" s="23"/>
      <c r="K20" s="23"/>
      <c r="L20" s="44">
        <v>3</v>
      </c>
    </row>
    <row r="21" spans="1:12" x14ac:dyDescent="0.25">
      <c r="A21" s="47" t="s">
        <v>140</v>
      </c>
      <c r="B21" s="22"/>
      <c r="C21" s="49"/>
      <c r="D21" s="22"/>
      <c r="E21" s="38"/>
      <c r="F21" s="27"/>
      <c r="G21" s="27"/>
      <c r="H21" s="22"/>
      <c r="I21" s="45"/>
      <c r="J21" s="23"/>
      <c r="K21" s="23"/>
      <c r="L21" s="44">
        <v>2</v>
      </c>
    </row>
    <row r="22" spans="1:12" x14ac:dyDescent="0.25">
      <c r="A22" s="47" t="s">
        <v>130</v>
      </c>
      <c r="B22" s="22"/>
      <c r="C22" s="49"/>
      <c r="D22" s="22"/>
      <c r="E22" s="38"/>
      <c r="F22" s="27"/>
      <c r="G22" s="27"/>
      <c r="H22" s="22"/>
      <c r="I22" s="45"/>
      <c r="J22" s="23"/>
      <c r="K22" s="23"/>
      <c r="L22" s="44">
        <v>1</v>
      </c>
    </row>
    <row r="23" spans="1:12" x14ac:dyDescent="0.25">
      <c r="A23" s="47" t="s">
        <v>141</v>
      </c>
      <c r="B23" s="22"/>
      <c r="C23" s="49"/>
      <c r="D23" s="22"/>
      <c r="E23" s="38"/>
      <c r="F23" s="27"/>
      <c r="G23" s="27"/>
      <c r="H23" s="22"/>
      <c r="I23" s="45"/>
      <c r="J23" s="23"/>
      <c r="K23" s="23"/>
      <c r="L23" s="44">
        <v>0</v>
      </c>
    </row>
    <row r="24" spans="1:12" x14ac:dyDescent="0.25">
      <c r="A24" s="47" t="s">
        <v>129</v>
      </c>
      <c r="B24" s="22"/>
      <c r="C24" s="49"/>
      <c r="D24" s="22"/>
      <c r="E24" s="38"/>
      <c r="F24" s="27"/>
      <c r="G24" s="27"/>
      <c r="H24" s="22"/>
      <c r="I24" s="45"/>
      <c r="J24" s="23"/>
      <c r="K24" s="23"/>
      <c r="L24" s="21">
        <v>0</v>
      </c>
    </row>
    <row r="25" spans="1:12" x14ac:dyDescent="0.25">
      <c r="A25" s="47" t="s">
        <v>116</v>
      </c>
      <c r="B25" s="22"/>
      <c r="C25" s="49"/>
      <c r="D25" s="22"/>
      <c r="E25" s="38"/>
      <c r="F25" s="27"/>
      <c r="G25" s="27"/>
      <c r="H25" s="22"/>
      <c r="I25" s="45"/>
      <c r="J25" s="23"/>
      <c r="K25" s="23"/>
      <c r="L25" s="44">
        <v>0</v>
      </c>
    </row>
    <row r="26" spans="1:12" x14ac:dyDescent="0.25">
      <c r="A26" s="47" t="s">
        <v>142</v>
      </c>
      <c r="B26" s="22"/>
      <c r="C26" s="49"/>
      <c r="D26" s="22"/>
      <c r="E26" s="38"/>
      <c r="F26" s="27"/>
      <c r="G26" s="27"/>
      <c r="H26" s="22"/>
      <c r="I26" s="45"/>
      <c r="J26" s="23"/>
      <c r="K26" s="23"/>
      <c r="L26" s="44">
        <v>0</v>
      </c>
    </row>
    <row r="27" spans="1:12" x14ac:dyDescent="0.25">
      <c r="A27" s="47" t="s">
        <v>121</v>
      </c>
      <c r="B27" s="22"/>
      <c r="C27" s="49"/>
      <c r="D27" s="22"/>
      <c r="E27" s="38"/>
      <c r="F27" s="27"/>
      <c r="G27" s="27"/>
      <c r="H27" s="22"/>
      <c r="I27" s="45"/>
      <c r="J27" s="23"/>
      <c r="K27" s="23"/>
      <c r="L27" s="44">
        <v>0</v>
      </c>
    </row>
    <row r="28" spans="1:12" x14ac:dyDescent="0.25">
      <c r="A28" s="47" t="s">
        <v>143</v>
      </c>
      <c r="B28" s="22"/>
      <c r="C28" s="49"/>
      <c r="D28" s="22"/>
      <c r="E28" s="38"/>
      <c r="F28" s="27"/>
      <c r="G28" s="27"/>
      <c r="H28" s="22"/>
      <c r="I28" s="45"/>
      <c r="J28" s="23"/>
      <c r="K28" s="23"/>
      <c r="L28" s="44">
        <v>0</v>
      </c>
    </row>
    <row r="29" spans="1:12" x14ac:dyDescent="0.25">
      <c r="A29" s="47" t="s">
        <v>144</v>
      </c>
      <c r="B29" s="22"/>
      <c r="C29" s="49"/>
      <c r="D29" s="22"/>
      <c r="E29" s="38"/>
      <c r="F29" s="27"/>
      <c r="G29" s="27"/>
      <c r="H29" s="22"/>
      <c r="I29" s="45"/>
      <c r="J29" s="23"/>
      <c r="K29" s="23"/>
      <c r="L29" s="44">
        <v>0</v>
      </c>
    </row>
    <row r="30" spans="1:12" x14ac:dyDescent="0.25">
      <c r="A30" s="47" t="s">
        <v>145</v>
      </c>
      <c r="B30" s="22"/>
      <c r="C30" s="49"/>
      <c r="D30" s="22"/>
      <c r="E30" s="38"/>
      <c r="F30" s="27"/>
      <c r="G30" s="27"/>
      <c r="H30" s="22"/>
      <c r="I30" s="45"/>
      <c r="J30" s="23"/>
      <c r="K30" s="23"/>
      <c r="L30" s="21">
        <v>0</v>
      </c>
    </row>
    <row r="31" spans="1:12" x14ac:dyDescent="0.25">
      <c r="A31" s="47" t="s">
        <v>126</v>
      </c>
      <c r="B31" s="22"/>
      <c r="C31" s="49"/>
      <c r="D31" s="22"/>
      <c r="E31" s="38"/>
      <c r="F31" s="27"/>
      <c r="G31" s="27"/>
      <c r="H31" s="22"/>
      <c r="I31" s="45"/>
      <c r="J31" s="23"/>
      <c r="K31" s="23"/>
      <c r="L31" s="44">
        <v>0</v>
      </c>
    </row>
    <row r="32" spans="1:12" x14ac:dyDescent="0.25">
      <c r="A32" s="47" t="s">
        <v>146</v>
      </c>
      <c r="B32" s="22"/>
      <c r="C32" s="49"/>
      <c r="D32" s="22"/>
      <c r="E32" s="38"/>
      <c r="F32" s="27"/>
      <c r="G32" s="27"/>
      <c r="H32" s="22"/>
      <c r="I32" s="45"/>
      <c r="J32" s="23"/>
      <c r="K32" s="23"/>
      <c r="L32" s="44">
        <v>0</v>
      </c>
    </row>
    <row r="33" spans="1:12" x14ac:dyDescent="0.25">
      <c r="A33" s="47" t="s">
        <v>125</v>
      </c>
      <c r="B33" s="22"/>
      <c r="C33" s="48"/>
      <c r="D33" s="22"/>
      <c r="E33" s="38"/>
      <c r="F33" s="27"/>
      <c r="G33" s="27"/>
      <c r="H33" s="22"/>
      <c r="I33" s="45"/>
      <c r="J33" s="23"/>
      <c r="K33" s="23"/>
      <c r="L33" s="44">
        <v>0</v>
      </c>
    </row>
    <row r="34" spans="1:12" x14ac:dyDescent="0.25">
      <c r="A34" s="47" t="s">
        <v>124</v>
      </c>
      <c r="B34" s="24"/>
      <c r="C34" s="48"/>
      <c r="D34" s="24"/>
      <c r="E34" s="38"/>
      <c r="F34" s="27"/>
      <c r="G34" s="27"/>
      <c r="H34" s="22"/>
      <c r="I34" s="46"/>
      <c r="J34" s="25"/>
      <c r="K34" s="25"/>
      <c r="L34" s="44">
        <v>0</v>
      </c>
    </row>
    <row r="35" spans="1:12" x14ac:dyDescent="0.25">
      <c r="A35" s="47" t="s">
        <v>123</v>
      </c>
      <c r="B35" s="22"/>
      <c r="C35" s="48"/>
      <c r="D35" s="22"/>
      <c r="E35" s="38"/>
      <c r="F35" s="27"/>
      <c r="G35" s="27"/>
      <c r="H35" s="22"/>
      <c r="I35" s="45"/>
      <c r="J35" s="23"/>
      <c r="K35" s="23"/>
      <c r="L35" s="44">
        <v>0</v>
      </c>
    </row>
    <row r="36" spans="1:12" x14ac:dyDescent="0.25">
      <c r="A36" s="47" t="s">
        <v>147</v>
      </c>
      <c r="B36" s="22"/>
      <c r="C36" s="48"/>
      <c r="D36" s="22"/>
      <c r="E36" s="38"/>
      <c r="F36" s="27"/>
      <c r="G36" s="27"/>
      <c r="H36" s="22"/>
      <c r="I36" s="45"/>
      <c r="J36" s="23"/>
      <c r="K36" s="23"/>
      <c r="L36" s="21">
        <v>0</v>
      </c>
    </row>
    <row r="37" spans="1:12" x14ac:dyDescent="0.25">
      <c r="A37" s="47" t="s">
        <v>114</v>
      </c>
      <c r="B37" s="22"/>
      <c r="C37" s="48"/>
      <c r="D37" s="22"/>
      <c r="E37" s="38"/>
      <c r="F37" s="27"/>
      <c r="G37" s="27"/>
      <c r="H37" s="22"/>
      <c r="I37" s="45"/>
      <c r="J37" s="23"/>
      <c r="K37" s="23"/>
      <c r="L37" s="44">
        <v>0</v>
      </c>
    </row>
    <row r="38" spans="1:12" x14ac:dyDescent="0.25">
      <c r="A38" s="47" t="s">
        <v>148</v>
      </c>
      <c r="B38" s="22"/>
      <c r="C38" s="48"/>
      <c r="D38" s="22"/>
      <c r="E38" s="38"/>
      <c r="F38" s="27"/>
      <c r="G38" s="27"/>
      <c r="H38" s="22"/>
      <c r="I38" s="45"/>
      <c r="J38" s="23"/>
      <c r="K38" s="23"/>
      <c r="L38" s="44">
        <v>0</v>
      </c>
    </row>
    <row r="39" spans="1:12" x14ac:dyDescent="0.25">
      <c r="A39" s="47" t="s">
        <v>149</v>
      </c>
      <c r="B39" s="22"/>
      <c r="C39" s="48"/>
      <c r="D39" s="22"/>
      <c r="E39" s="38"/>
      <c r="F39" s="27"/>
      <c r="G39" s="27"/>
      <c r="H39" s="22"/>
      <c r="I39" s="45"/>
      <c r="J39" s="23"/>
      <c r="K39" s="23"/>
      <c r="L39" s="44">
        <v>0</v>
      </c>
    </row>
    <row r="40" spans="1:12" x14ac:dyDescent="0.25">
      <c r="A40" s="47" t="s">
        <v>150</v>
      </c>
      <c r="B40" s="22"/>
      <c r="C40" s="48"/>
      <c r="D40" s="22"/>
      <c r="E40" s="38"/>
      <c r="F40" s="27"/>
      <c r="G40" s="27"/>
      <c r="H40" s="22"/>
      <c r="I40" s="45"/>
      <c r="J40" s="23"/>
      <c r="K40" s="23"/>
      <c r="L40" s="44">
        <v>0</v>
      </c>
    </row>
    <row r="41" spans="1:12" x14ac:dyDescent="0.25">
      <c r="A41" s="47" t="s">
        <v>151</v>
      </c>
      <c r="B41" s="22"/>
      <c r="C41" s="48"/>
      <c r="D41" s="22"/>
      <c r="E41" s="38"/>
      <c r="F41" s="27"/>
      <c r="G41" s="27"/>
      <c r="H41" s="22"/>
      <c r="I41" s="45"/>
      <c r="J41" s="23"/>
      <c r="K41" s="23"/>
      <c r="L41" s="44">
        <v>0</v>
      </c>
    </row>
    <row r="42" spans="1:12" x14ac:dyDescent="0.25">
      <c r="A42" s="47" t="s">
        <v>152</v>
      </c>
      <c r="B42" s="22"/>
      <c r="C42" s="48"/>
      <c r="D42" s="22"/>
      <c r="E42" s="38"/>
      <c r="F42" s="27"/>
      <c r="G42" s="27"/>
      <c r="H42" s="22"/>
      <c r="I42" s="45"/>
      <c r="J42" s="23"/>
      <c r="K42" s="23"/>
      <c r="L42" s="21">
        <v>0</v>
      </c>
    </row>
    <row r="43" spans="1:12" ht="2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</sheetData>
  <protectedRanges>
    <protectedRange sqref="L2 I43:K43 A43:G43 M1:XFD30 A3:L42" name="Intervalo1"/>
    <protectedRange sqref="A2:I2" name="Intervalo1_2"/>
  </protectedRanges>
  <mergeCells count="2">
    <mergeCell ref="A1:L1"/>
    <mergeCell ref="A43:L43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sqref="A1:L1"/>
    </sheetView>
  </sheetViews>
  <sheetFormatPr defaultColWidth="8" defaultRowHeight="12.75" x14ac:dyDescent="0.25"/>
  <cols>
    <col min="1" max="1" width="2.7109375" style="6" bestFit="1" customWidth="1"/>
    <col min="2" max="2" width="14" style="6" bestFit="1" customWidth="1"/>
    <col min="3" max="3" width="7" style="6" bestFit="1" customWidth="1"/>
    <col min="4" max="4" width="37.42578125" style="6" bestFit="1" customWidth="1"/>
    <col min="5" max="5" width="13.28515625" style="6" bestFit="1" customWidth="1"/>
    <col min="6" max="6" width="37.42578125" style="6" bestFit="1" customWidth="1"/>
    <col min="7" max="7" width="6" style="6" bestFit="1" customWidth="1"/>
    <col min="8" max="8" width="6.5703125" style="6" bestFit="1" customWidth="1"/>
    <col min="9" max="9" width="8.28515625" style="6" bestFit="1" customWidth="1"/>
    <col min="10" max="10" width="6.85546875" style="6" bestFit="1" customWidth="1"/>
    <col min="11" max="11" width="8.5703125" style="6" bestFit="1" customWidth="1"/>
    <col min="12" max="12" width="4" style="1" bestFit="1" customWidth="1"/>
    <col min="13" max="16384" width="8" style="6"/>
  </cols>
  <sheetData>
    <row r="1" spans="1:12" ht="27.75" x14ac:dyDescent="0.25">
      <c r="A1" s="53" t="s">
        <v>168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5">
      <c r="A2" s="20" t="s">
        <v>131</v>
      </c>
      <c r="B2" s="20" t="s">
        <v>1</v>
      </c>
      <c r="C2" s="20" t="s">
        <v>132</v>
      </c>
      <c r="D2" s="20" t="s">
        <v>4</v>
      </c>
      <c r="E2" s="20" t="s">
        <v>160</v>
      </c>
      <c r="F2" s="20" t="s">
        <v>4</v>
      </c>
      <c r="G2" s="20" t="s">
        <v>3</v>
      </c>
      <c r="H2" s="20" t="s">
        <v>133</v>
      </c>
      <c r="I2" s="20" t="s">
        <v>161</v>
      </c>
      <c r="J2" s="20" t="s">
        <v>134</v>
      </c>
      <c r="K2" s="20" t="s">
        <v>162</v>
      </c>
      <c r="L2" s="26" t="s">
        <v>107</v>
      </c>
    </row>
    <row r="3" spans="1:12" x14ac:dyDescent="0.25">
      <c r="A3" s="47" t="s">
        <v>109</v>
      </c>
      <c r="B3" s="22"/>
      <c r="C3" s="48"/>
      <c r="D3" s="22"/>
      <c r="E3" s="38"/>
      <c r="F3" s="27"/>
      <c r="G3" s="27"/>
      <c r="H3" s="22"/>
      <c r="I3" s="45"/>
      <c r="J3" s="22"/>
      <c r="K3" s="45"/>
      <c r="L3" s="21">
        <v>30</v>
      </c>
    </row>
    <row r="4" spans="1:12" x14ac:dyDescent="0.25">
      <c r="A4" s="47" t="s">
        <v>110</v>
      </c>
      <c r="B4" s="22"/>
      <c r="C4" s="48"/>
      <c r="D4" s="22"/>
      <c r="E4" s="38"/>
      <c r="F4" s="27"/>
      <c r="G4" s="27"/>
      <c r="H4" s="22"/>
      <c r="I4" s="45"/>
      <c r="J4" s="22"/>
      <c r="K4" s="45"/>
      <c r="L4" s="21">
        <v>27</v>
      </c>
    </row>
    <row r="5" spans="1:12" x14ac:dyDescent="0.25">
      <c r="A5" s="47" t="s">
        <v>111</v>
      </c>
      <c r="B5" s="22"/>
      <c r="C5" s="48"/>
      <c r="D5" s="22"/>
      <c r="E5" s="38"/>
      <c r="F5" s="27"/>
      <c r="G5" s="27"/>
      <c r="H5" s="22"/>
      <c r="I5" s="45"/>
      <c r="J5" s="22"/>
      <c r="K5" s="45"/>
      <c r="L5" s="21">
        <v>25</v>
      </c>
    </row>
    <row r="6" spans="1:12" x14ac:dyDescent="0.25">
      <c r="A6" s="47" t="s">
        <v>112</v>
      </c>
      <c r="B6" s="22"/>
      <c r="C6" s="48"/>
      <c r="D6" s="22"/>
      <c r="E6" s="38"/>
      <c r="F6" s="27"/>
      <c r="G6" s="27"/>
      <c r="H6" s="22"/>
      <c r="I6" s="45"/>
      <c r="J6" s="22"/>
      <c r="K6" s="45"/>
      <c r="L6" s="21">
        <v>23</v>
      </c>
    </row>
    <row r="7" spans="1:12" x14ac:dyDescent="0.25">
      <c r="A7" s="47" t="s">
        <v>113</v>
      </c>
      <c r="B7" s="22"/>
      <c r="C7" s="48"/>
      <c r="D7" s="22"/>
      <c r="E7" s="38"/>
      <c r="F7" s="27"/>
      <c r="G7" s="27"/>
      <c r="H7" s="22"/>
      <c r="I7" s="45"/>
      <c r="J7" s="22"/>
      <c r="K7" s="45"/>
      <c r="L7" s="21">
        <v>21</v>
      </c>
    </row>
    <row r="8" spans="1:12" x14ac:dyDescent="0.25">
      <c r="A8" s="47" t="s">
        <v>115</v>
      </c>
      <c r="B8" s="22"/>
      <c r="C8" s="48"/>
      <c r="D8" s="22"/>
      <c r="E8" s="38"/>
      <c r="F8" s="27"/>
      <c r="G8" s="27"/>
      <c r="H8" s="22"/>
      <c r="I8" s="45"/>
      <c r="J8" s="22"/>
      <c r="K8" s="45"/>
      <c r="L8" s="21">
        <v>19</v>
      </c>
    </row>
    <row r="9" spans="1:12" x14ac:dyDescent="0.25">
      <c r="A9" s="47" t="s">
        <v>117</v>
      </c>
      <c r="B9" s="22"/>
      <c r="C9" s="48"/>
      <c r="D9" s="22"/>
      <c r="E9" s="38"/>
      <c r="F9" s="27"/>
      <c r="G9" s="27"/>
      <c r="H9" s="22"/>
      <c r="I9" s="45"/>
      <c r="J9" s="22"/>
      <c r="K9" s="45"/>
      <c r="L9" s="21">
        <v>17</v>
      </c>
    </row>
    <row r="10" spans="1:12" x14ac:dyDescent="0.25">
      <c r="A10" s="47" t="s">
        <v>119</v>
      </c>
      <c r="B10" s="24"/>
      <c r="C10" s="48"/>
      <c r="D10" s="24"/>
      <c r="E10" s="38"/>
      <c r="F10" s="27"/>
      <c r="G10" s="27"/>
      <c r="H10" s="22"/>
      <c r="I10" s="46"/>
      <c r="J10" s="24"/>
      <c r="K10" s="46"/>
      <c r="L10" s="21">
        <v>15</v>
      </c>
    </row>
    <row r="11" spans="1:12" x14ac:dyDescent="0.25">
      <c r="A11" s="47" t="s">
        <v>120</v>
      </c>
      <c r="B11" s="24"/>
      <c r="C11" s="48"/>
      <c r="D11" s="24"/>
      <c r="E11" s="38"/>
      <c r="F11" s="27"/>
      <c r="G11" s="27"/>
      <c r="H11" s="22"/>
      <c r="I11" s="46"/>
      <c r="J11" s="24"/>
      <c r="K11" s="46"/>
      <c r="L11" s="21">
        <v>13</v>
      </c>
    </row>
    <row r="12" spans="1:12" x14ac:dyDescent="0.25">
      <c r="A12" s="47" t="s">
        <v>118</v>
      </c>
      <c r="B12" s="24"/>
      <c r="C12" s="48"/>
      <c r="D12" s="24"/>
      <c r="E12" s="38"/>
      <c r="F12" s="27"/>
      <c r="G12" s="27"/>
      <c r="H12" s="22"/>
      <c r="I12" s="46"/>
      <c r="J12" s="24"/>
      <c r="K12" s="46"/>
      <c r="L12" s="21">
        <v>11</v>
      </c>
    </row>
    <row r="13" spans="1:12" x14ac:dyDescent="0.25">
      <c r="A13" s="47" t="s">
        <v>122</v>
      </c>
      <c r="B13" s="24"/>
      <c r="C13" s="48"/>
      <c r="D13" s="24"/>
      <c r="E13" s="38"/>
      <c r="F13" s="27"/>
      <c r="G13" s="27"/>
      <c r="H13" s="22"/>
      <c r="I13" s="46"/>
      <c r="J13" s="24"/>
      <c r="K13" s="46"/>
      <c r="L13" s="21">
        <v>10</v>
      </c>
    </row>
    <row r="14" spans="1:12" x14ac:dyDescent="0.25">
      <c r="A14" s="47" t="s">
        <v>135</v>
      </c>
      <c r="B14" s="24"/>
      <c r="C14" s="48"/>
      <c r="D14" s="24"/>
      <c r="E14" s="38"/>
      <c r="F14" s="27"/>
      <c r="G14" s="27"/>
      <c r="H14" s="22"/>
      <c r="I14" s="46"/>
      <c r="J14" s="25"/>
      <c r="K14" s="25"/>
      <c r="L14" s="21">
        <v>9</v>
      </c>
    </row>
    <row r="15" spans="1:12" x14ac:dyDescent="0.25">
      <c r="A15" s="47" t="s">
        <v>136</v>
      </c>
      <c r="B15" s="24"/>
      <c r="C15" s="48"/>
      <c r="D15" s="24"/>
      <c r="E15" s="38"/>
      <c r="F15" s="27"/>
      <c r="G15" s="27"/>
      <c r="H15" s="22"/>
      <c r="I15" s="46"/>
      <c r="J15" s="25"/>
      <c r="K15" s="25"/>
      <c r="L15" s="21">
        <v>8</v>
      </c>
    </row>
    <row r="16" spans="1:12" x14ac:dyDescent="0.25">
      <c r="A16" s="47" t="s">
        <v>128</v>
      </c>
      <c r="B16" s="24"/>
      <c r="C16" s="48"/>
      <c r="D16" s="24"/>
      <c r="E16" s="38"/>
      <c r="F16" s="27"/>
      <c r="G16" s="27"/>
      <c r="H16" s="22"/>
      <c r="I16" s="46"/>
      <c r="J16" s="25"/>
      <c r="K16" s="25"/>
      <c r="L16" s="21">
        <v>7</v>
      </c>
    </row>
    <row r="17" spans="1:12" x14ac:dyDescent="0.25">
      <c r="A17" s="47" t="s">
        <v>137</v>
      </c>
      <c r="B17" s="24"/>
      <c r="C17" s="48"/>
      <c r="D17" s="24"/>
      <c r="E17" s="38"/>
      <c r="F17" s="27"/>
      <c r="G17" s="27"/>
      <c r="H17" s="22"/>
      <c r="I17" s="46"/>
      <c r="J17" s="25"/>
      <c r="K17" s="25"/>
      <c r="L17" s="21">
        <v>6</v>
      </c>
    </row>
    <row r="18" spans="1:12" x14ac:dyDescent="0.25">
      <c r="A18" s="47" t="s">
        <v>138</v>
      </c>
      <c r="B18" s="24"/>
      <c r="C18" s="48"/>
      <c r="D18" s="24"/>
      <c r="E18" s="38"/>
      <c r="F18" s="27"/>
      <c r="G18" s="27"/>
      <c r="H18" s="22"/>
      <c r="I18" s="46"/>
      <c r="J18" s="25"/>
      <c r="K18" s="25"/>
      <c r="L18" s="21">
        <v>5</v>
      </c>
    </row>
    <row r="19" spans="1:12" x14ac:dyDescent="0.25">
      <c r="A19" s="47" t="s">
        <v>139</v>
      </c>
      <c r="B19" s="22"/>
      <c r="C19" s="49"/>
      <c r="D19" s="22"/>
      <c r="E19" s="38"/>
      <c r="F19" s="27"/>
      <c r="G19" s="27"/>
      <c r="H19" s="22"/>
      <c r="I19" s="45"/>
      <c r="J19" s="23"/>
      <c r="K19" s="23"/>
      <c r="L19" s="44">
        <v>4</v>
      </c>
    </row>
    <row r="20" spans="1:12" x14ac:dyDescent="0.25">
      <c r="A20" s="47" t="s">
        <v>127</v>
      </c>
      <c r="B20" s="22"/>
      <c r="C20" s="49"/>
      <c r="D20" s="22"/>
      <c r="E20" s="38"/>
      <c r="F20" s="27"/>
      <c r="G20" s="27"/>
      <c r="H20" s="22"/>
      <c r="I20" s="45"/>
      <c r="J20" s="23"/>
      <c r="K20" s="23"/>
      <c r="L20" s="44">
        <v>3</v>
      </c>
    </row>
    <row r="21" spans="1:12" x14ac:dyDescent="0.25">
      <c r="A21" s="47" t="s">
        <v>140</v>
      </c>
      <c r="B21" s="22"/>
      <c r="C21" s="49"/>
      <c r="D21" s="22"/>
      <c r="E21" s="38"/>
      <c r="F21" s="27"/>
      <c r="G21" s="27"/>
      <c r="H21" s="22"/>
      <c r="I21" s="45"/>
      <c r="J21" s="23"/>
      <c r="K21" s="23"/>
      <c r="L21" s="44">
        <v>2</v>
      </c>
    </row>
    <row r="22" spans="1:12" x14ac:dyDescent="0.25">
      <c r="A22" s="47" t="s">
        <v>130</v>
      </c>
      <c r="B22" s="22"/>
      <c r="C22" s="49"/>
      <c r="D22" s="22"/>
      <c r="E22" s="38"/>
      <c r="F22" s="27"/>
      <c r="G22" s="27"/>
      <c r="H22" s="22"/>
      <c r="I22" s="45"/>
      <c r="J22" s="23"/>
      <c r="K22" s="23"/>
      <c r="L22" s="44">
        <v>1</v>
      </c>
    </row>
    <row r="23" spans="1:12" x14ac:dyDescent="0.25">
      <c r="A23" s="47" t="s">
        <v>141</v>
      </c>
      <c r="B23" s="22"/>
      <c r="C23" s="49"/>
      <c r="D23" s="22"/>
      <c r="E23" s="38"/>
      <c r="F23" s="27"/>
      <c r="G23" s="27"/>
      <c r="H23" s="22"/>
      <c r="I23" s="45"/>
      <c r="J23" s="23"/>
      <c r="K23" s="23"/>
      <c r="L23" s="44">
        <v>0</v>
      </c>
    </row>
    <row r="24" spans="1:12" x14ac:dyDescent="0.25">
      <c r="A24" s="47" t="s">
        <v>129</v>
      </c>
      <c r="B24" s="22"/>
      <c r="C24" s="49"/>
      <c r="D24" s="22"/>
      <c r="E24" s="38"/>
      <c r="F24" s="27"/>
      <c r="G24" s="27"/>
      <c r="H24" s="22"/>
      <c r="I24" s="45"/>
      <c r="J24" s="23"/>
      <c r="K24" s="23"/>
      <c r="L24" s="21">
        <v>0</v>
      </c>
    </row>
    <row r="25" spans="1:12" x14ac:dyDescent="0.25">
      <c r="A25" s="47" t="s">
        <v>116</v>
      </c>
      <c r="B25" s="22"/>
      <c r="C25" s="49"/>
      <c r="D25" s="22"/>
      <c r="E25" s="38"/>
      <c r="F25" s="27"/>
      <c r="G25" s="27"/>
      <c r="H25" s="22"/>
      <c r="I25" s="45"/>
      <c r="J25" s="23"/>
      <c r="K25" s="23"/>
      <c r="L25" s="44">
        <v>0</v>
      </c>
    </row>
    <row r="26" spans="1:12" x14ac:dyDescent="0.25">
      <c r="A26" s="47" t="s">
        <v>142</v>
      </c>
      <c r="B26" s="22"/>
      <c r="C26" s="49"/>
      <c r="D26" s="22"/>
      <c r="E26" s="38"/>
      <c r="F26" s="27"/>
      <c r="G26" s="27"/>
      <c r="H26" s="22"/>
      <c r="I26" s="45"/>
      <c r="J26" s="23"/>
      <c r="K26" s="23"/>
      <c r="L26" s="44">
        <v>0</v>
      </c>
    </row>
    <row r="27" spans="1:12" x14ac:dyDescent="0.25">
      <c r="A27" s="47" t="s">
        <v>121</v>
      </c>
      <c r="B27" s="22"/>
      <c r="C27" s="49"/>
      <c r="D27" s="22"/>
      <c r="E27" s="38"/>
      <c r="F27" s="27"/>
      <c r="G27" s="27"/>
      <c r="H27" s="22"/>
      <c r="I27" s="45"/>
      <c r="J27" s="23"/>
      <c r="K27" s="23"/>
      <c r="L27" s="44">
        <v>0</v>
      </c>
    </row>
    <row r="28" spans="1:12" x14ac:dyDescent="0.25">
      <c r="A28" s="47" t="s">
        <v>143</v>
      </c>
      <c r="B28" s="22"/>
      <c r="C28" s="49"/>
      <c r="D28" s="22"/>
      <c r="E28" s="38"/>
      <c r="F28" s="27"/>
      <c r="G28" s="27"/>
      <c r="H28" s="22"/>
      <c r="I28" s="45"/>
      <c r="J28" s="23"/>
      <c r="K28" s="23"/>
      <c r="L28" s="44">
        <v>0</v>
      </c>
    </row>
    <row r="29" spans="1:12" x14ac:dyDescent="0.25">
      <c r="A29" s="47" t="s">
        <v>144</v>
      </c>
      <c r="B29" s="22"/>
      <c r="C29" s="49"/>
      <c r="D29" s="22"/>
      <c r="E29" s="38"/>
      <c r="F29" s="27"/>
      <c r="G29" s="27"/>
      <c r="H29" s="22"/>
      <c r="I29" s="45"/>
      <c r="J29" s="23"/>
      <c r="K29" s="23"/>
      <c r="L29" s="44">
        <v>0</v>
      </c>
    </row>
    <row r="30" spans="1:12" x14ac:dyDescent="0.25">
      <c r="A30" s="47" t="s">
        <v>145</v>
      </c>
      <c r="B30" s="22"/>
      <c r="C30" s="49"/>
      <c r="D30" s="22"/>
      <c r="E30" s="38"/>
      <c r="F30" s="27"/>
      <c r="G30" s="27"/>
      <c r="H30" s="22"/>
      <c r="I30" s="45"/>
      <c r="J30" s="23"/>
      <c r="K30" s="23"/>
      <c r="L30" s="21">
        <v>0</v>
      </c>
    </row>
    <row r="31" spans="1:12" x14ac:dyDescent="0.25">
      <c r="A31" s="47" t="s">
        <v>126</v>
      </c>
      <c r="B31" s="22"/>
      <c r="C31" s="49"/>
      <c r="D31" s="22"/>
      <c r="E31" s="38"/>
      <c r="F31" s="27"/>
      <c r="G31" s="27"/>
      <c r="H31" s="22"/>
      <c r="I31" s="45"/>
      <c r="J31" s="23"/>
      <c r="K31" s="23"/>
      <c r="L31" s="44">
        <v>0</v>
      </c>
    </row>
    <row r="32" spans="1:12" x14ac:dyDescent="0.25">
      <c r="A32" s="47" t="s">
        <v>146</v>
      </c>
      <c r="B32" s="22"/>
      <c r="C32" s="49"/>
      <c r="D32" s="22"/>
      <c r="E32" s="38"/>
      <c r="F32" s="27"/>
      <c r="G32" s="27"/>
      <c r="H32" s="22"/>
      <c r="I32" s="45"/>
      <c r="J32" s="23"/>
      <c r="K32" s="23"/>
      <c r="L32" s="44">
        <v>0</v>
      </c>
    </row>
    <row r="33" spans="1:12" x14ac:dyDescent="0.25">
      <c r="A33" s="47" t="s">
        <v>125</v>
      </c>
      <c r="B33" s="22"/>
      <c r="C33" s="48"/>
      <c r="D33" s="22"/>
      <c r="E33" s="38"/>
      <c r="F33" s="27"/>
      <c r="G33" s="27"/>
      <c r="H33" s="22"/>
      <c r="I33" s="45"/>
      <c r="J33" s="23"/>
      <c r="K33" s="23"/>
      <c r="L33" s="44">
        <v>0</v>
      </c>
    </row>
    <row r="34" spans="1:12" x14ac:dyDescent="0.25">
      <c r="A34" s="47" t="s">
        <v>124</v>
      </c>
      <c r="B34" s="24"/>
      <c r="C34" s="48"/>
      <c r="D34" s="24"/>
      <c r="E34" s="38"/>
      <c r="F34" s="27"/>
      <c r="G34" s="27"/>
      <c r="H34" s="22"/>
      <c r="I34" s="46"/>
      <c r="J34" s="25"/>
      <c r="K34" s="25"/>
      <c r="L34" s="44">
        <v>0</v>
      </c>
    </row>
    <row r="35" spans="1:12" x14ac:dyDescent="0.25">
      <c r="A35" s="47" t="s">
        <v>123</v>
      </c>
      <c r="B35" s="22"/>
      <c r="C35" s="48"/>
      <c r="D35" s="22"/>
      <c r="E35" s="38"/>
      <c r="F35" s="27"/>
      <c r="G35" s="27"/>
      <c r="H35" s="22"/>
      <c r="I35" s="45"/>
      <c r="J35" s="23"/>
      <c r="K35" s="23"/>
      <c r="L35" s="44">
        <v>0</v>
      </c>
    </row>
    <row r="36" spans="1:12" x14ac:dyDescent="0.25">
      <c r="A36" s="47" t="s">
        <v>147</v>
      </c>
      <c r="B36" s="22"/>
      <c r="C36" s="48"/>
      <c r="D36" s="22"/>
      <c r="E36" s="38"/>
      <c r="F36" s="27"/>
      <c r="G36" s="27"/>
      <c r="H36" s="22"/>
      <c r="I36" s="45"/>
      <c r="J36" s="23"/>
      <c r="K36" s="23"/>
      <c r="L36" s="21">
        <v>0</v>
      </c>
    </row>
    <row r="37" spans="1:12" x14ac:dyDescent="0.25">
      <c r="A37" s="47" t="s">
        <v>114</v>
      </c>
      <c r="B37" s="22"/>
      <c r="C37" s="48"/>
      <c r="D37" s="22"/>
      <c r="E37" s="38"/>
      <c r="F37" s="27"/>
      <c r="G37" s="27"/>
      <c r="H37" s="22"/>
      <c r="I37" s="45"/>
      <c r="J37" s="23"/>
      <c r="K37" s="23"/>
      <c r="L37" s="44">
        <v>0</v>
      </c>
    </row>
    <row r="38" spans="1:12" x14ac:dyDescent="0.25">
      <c r="A38" s="47" t="s">
        <v>148</v>
      </c>
      <c r="B38" s="22"/>
      <c r="C38" s="48"/>
      <c r="D38" s="22"/>
      <c r="E38" s="38"/>
      <c r="F38" s="27"/>
      <c r="G38" s="27"/>
      <c r="H38" s="22"/>
      <c r="I38" s="45"/>
      <c r="J38" s="23"/>
      <c r="K38" s="23"/>
      <c r="L38" s="44">
        <v>0</v>
      </c>
    </row>
    <row r="39" spans="1:12" x14ac:dyDescent="0.25">
      <c r="A39" s="47" t="s">
        <v>149</v>
      </c>
      <c r="B39" s="22"/>
      <c r="C39" s="48"/>
      <c r="D39" s="22"/>
      <c r="E39" s="38"/>
      <c r="F39" s="27"/>
      <c r="G39" s="27"/>
      <c r="H39" s="22"/>
      <c r="I39" s="45"/>
      <c r="J39" s="23"/>
      <c r="K39" s="23"/>
      <c r="L39" s="44">
        <v>0</v>
      </c>
    </row>
    <row r="40" spans="1:12" x14ac:dyDescent="0.25">
      <c r="A40" s="47" t="s">
        <v>150</v>
      </c>
      <c r="B40" s="22"/>
      <c r="C40" s="48"/>
      <c r="D40" s="22"/>
      <c r="E40" s="38"/>
      <c r="F40" s="27"/>
      <c r="G40" s="27"/>
      <c r="H40" s="22"/>
      <c r="I40" s="45"/>
      <c r="J40" s="23"/>
      <c r="K40" s="23"/>
      <c r="L40" s="44">
        <v>0</v>
      </c>
    </row>
    <row r="41" spans="1:12" x14ac:dyDescent="0.25">
      <c r="A41" s="47" t="s">
        <v>151</v>
      </c>
      <c r="B41" s="22"/>
      <c r="C41" s="48"/>
      <c r="D41" s="22"/>
      <c r="E41" s="38"/>
      <c r="F41" s="27"/>
      <c r="G41" s="27"/>
      <c r="H41" s="22"/>
      <c r="I41" s="45"/>
      <c r="J41" s="23"/>
      <c r="K41" s="23"/>
      <c r="L41" s="44">
        <v>0</v>
      </c>
    </row>
    <row r="42" spans="1:12" x14ac:dyDescent="0.25">
      <c r="A42" s="47" t="s">
        <v>152</v>
      </c>
      <c r="B42" s="22"/>
      <c r="C42" s="48"/>
      <c r="D42" s="22"/>
      <c r="E42" s="38"/>
      <c r="F42" s="27"/>
      <c r="G42" s="27"/>
      <c r="H42" s="22"/>
      <c r="I42" s="45"/>
      <c r="J42" s="23"/>
      <c r="K42" s="23"/>
      <c r="L42" s="21">
        <v>0</v>
      </c>
    </row>
    <row r="43" spans="1:12" ht="2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</sheetData>
  <protectedRanges>
    <protectedRange sqref="L2 I43:K43 A43:G43 M1:XFD30 A3:L42" name="Intervalo1"/>
    <protectedRange sqref="A2:I2" name="Intervalo1_2"/>
  </protectedRanges>
  <mergeCells count="2">
    <mergeCell ref="A1:L1"/>
    <mergeCell ref="A43:L43"/>
  </mergeCell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activeCell="Q15" sqref="Q15"/>
    </sheetView>
  </sheetViews>
  <sheetFormatPr defaultColWidth="8" defaultRowHeight="12.75" x14ac:dyDescent="0.25"/>
  <cols>
    <col min="1" max="1" width="2.7109375" style="6" bestFit="1" customWidth="1"/>
    <col min="2" max="2" width="14" style="6" bestFit="1" customWidth="1"/>
    <col min="3" max="3" width="7" style="6" bestFit="1" customWidth="1"/>
    <col min="4" max="4" width="37.42578125" style="6" bestFit="1" customWidth="1"/>
    <col min="5" max="5" width="13.28515625" style="6" bestFit="1" customWidth="1"/>
    <col min="6" max="6" width="37.42578125" style="6" bestFit="1" customWidth="1"/>
    <col min="7" max="7" width="6" style="6" bestFit="1" customWidth="1"/>
    <col min="8" max="8" width="6.5703125" style="6" bestFit="1" customWidth="1"/>
    <col min="9" max="9" width="8.28515625" style="6" bestFit="1" customWidth="1"/>
    <col min="10" max="10" width="6.85546875" style="6" bestFit="1" customWidth="1"/>
    <col min="11" max="11" width="8.5703125" style="6" bestFit="1" customWidth="1"/>
    <col min="12" max="12" width="4" style="1" bestFit="1" customWidth="1"/>
    <col min="13" max="16384" width="8" style="6"/>
  </cols>
  <sheetData>
    <row r="1" spans="1:12" ht="27.75" x14ac:dyDescent="0.25">
      <c r="A1" s="53" t="s">
        <v>169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5">
      <c r="A2" s="20" t="s">
        <v>131</v>
      </c>
      <c r="B2" s="20" t="s">
        <v>1</v>
      </c>
      <c r="C2" s="20" t="s">
        <v>132</v>
      </c>
      <c r="D2" s="20" t="s">
        <v>4</v>
      </c>
      <c r="E2" s="20" t="s">
        <v>160</v>
      </c>
      <c r="F2" s="20" t="s">
        <v>4</v>
      </c>
      <c r="G2" s="20" t="s">
        <v>3</v>
      </c>
      <c r="H2" s="20" t="s">
        <v>133</v>
      </c>
      <c r="I2" s="20" t="s">
        <v>161</v>
      </c>
      <c r="J2" s="20" t="s">
        <v>134</v>
      </c>
      <c r="K2" s="20" t="s">
        <v>162</v>
      </c>
      <c r="L2" s="26" t="s">
        <v>107</v>
      </c>
    </row>
    <row r="3" spans="1:12" x14ac:dyDescent="0.25">
      <c r="A3" s="47" t="s">
        <v>109</v>
      </c>
      <c r="B3" s="22"/>
      <c r="C3" s="48"/>
      <c r="D3" s="22"/>
      <c r="E3" s="38"/>
      <c r="F3" s="27"/>
      <c r="G3" s="27"/>
      <c r="H3" s="22"/>
      <c r="I3" s="45"/>
      <c r="J3" s="22"/>
      <c r="K3" s="45"/>
      <c r="L3" s="21">
        <v>30</v>
      </c>
    </row>
    <row r="4" spans="1:12" x14ac:dyDescent="0.25">
      <c r="A4" s="47" t="s">
        <v>110</v>
      </c>
      <c r="B4" s="22"/>
      <c r="C4" s="48"/>
      <c r="D4" s="22"/>
      <c r="E4" s="38"/>
      <c r="F4" s="27"/>
      <c r="G4" s="27"/>
      <c r="H4" s="22"/>
      <c r="I4" s="45"/>
      <c r="J4" s="22"/>
      <c r="K4" s="45"/>
      <c r="L4" s="21">
        <v>27</v>
      </c>
    </row>
    <row r="5" spans="1:12" x14ac:dyDescent="0.25">
      <c r="A5" s="47" t="s">
        <v>111</v>
      </c>
      <c r="B5" s="22"/>
      <c r="C5" s="48"/>
      <c r="D5" s="22"/>
      <c r="E5" s="38"/>
      <c r="F5" s="27"/>
      <c r="G5" s="27"/>
      <c r="H5" s="22"/>
      <c r="I5" s="45"/>
      <c r="J5" s="22"/>
      <c r="K5" s="45"/>
      <c r="L5" s="21">
        <v>25</v>
      </c>
    </row>
    <row r="6" spans="1:12" x14ac:dyDescent="0.25">
      <c r="A6" s="47" t="s">
        <v>112</v>
      </c>
      <c r="B6" s="22"/>
      <c r="C6" s="48"/>
      <c r="D6" s="22"/>
      <c r="E6" s="38"/>
      <c r="F6" s="27"/>
      <c r="G6" s="27"/>
      <c r="H6" s="22"/>
      <c r="I6" s="45"/>
      <c r="J6" s="22"/>
      <c r="K6" s="45"/>
      <c r="L6" s="21">
        <v>23</v>
      </c>
    </row>
    <row r="7" spans="1:12" x14ac:dyDescent="0.25">
      <c r="A7" s="47" t="s">
        <v>113</v>
      </c>
      <c r="B7" s="22"/>
      <c r="C7" s="48"/>
      <c r="D7" s="22"/>
      <c r="E7" s="38"/>
      <c r="F7" s="27"/>
      <c r="G7" s="27"/>
      <c r="H7" s="22"/>
      <c r="I7" s="45"/>
      <c r="J7" s="22"/>
      <c r="K7" s="45"/>
      <c r="L7" s="21">
        <v>21</v>
      </c>
    </row>
    <row r="8" spans="1:12" x14ac:dyDescent="0.25">
      <c r="A8" s="47" t="s">
        <v>115</v>
      </c>
      <c r="B8" s="22"/>
      <c r="C8" s="48"/>
      <c r="D8" s="22"/>
      <c r="E8" s="38"/>
      <c r="F8" s="27"/>
      <c r="G8" s="27"/>
      <c r="H8" s="22"/>
      <c r="I8" s="45"/>
      <c r="J8" s="22"/>
      <c r="K8" s="45"/>
      <c r="L8" s="21">
        <v>19</v>
      </c>
    </row>
    <row r="9" spans="1:12" x14ac:dyDescent="0.25">
      <c r="A9" s="47" t="s">
        <v>117</v>
      </c>
      <c r="B9" s="22"/>
      <c r="C9" s="48"/>
      <c r="D9" s="22"/>
      <c r="E9" s="38"/>
      <c r="F9" s="27"/>
      <c r="G9" s="27"/>
      <c r="H9" s="22"/>
      <c r="I9" s="45"/>
      <c r="J9" s="22"/>
      <c r="K9" s="45"/>
      <c r="L9" s="21">
        <v>17</v>
      </c>
    </row>
    <row r="10" spans="1:12" x14ac:dyDescent="0.25">
      <c r="A10" s="47" t="s">
        <v>119</v>
      </c>
      <c r="B10" s="24"/>
      <c r="C10" s="48"/>
      <c r="D10" s="24"/>
      <c r="E10" s="38"/>
      <c r="F10" s="27"/>
      <c r="G10" s="27"/>
      <c r="H10" s="22"/>
      <c r="I10" s="46"/>
      <c r="J10" s="24"/>
      <c r="K10" s="46"/>
      <c r="L10" s="21">
        <v>15</v>
      </c>
    </row>
    <row r="11" spans="1:12" x14ac:dyDescent="0.25">
      <c r="A11" s="47" t="s">
        <v>120</v>
      </c>
      <c r="B11" s="24"/>
      <c r="C11" s="48"/>
      <c r="D11" s="24"/>
      <c r="E11" s="38"/>
      <c r="F11" s="27"/>
      <c r="G11" s="27"/>
      <c r="H11" s="22"/>
      <c r="I11" s="46"/>
      <c r="J11" s="24"/>
      <c r="K11" s="46"/>
      <c r="L11" s="21">
        <v>13</v>
      </c>
    </row>
    <row r="12" spans="1:12" x14ac:dyDescent="0.25">
      <c r="A12" s="47" t="s">
        <v>118</v>
      </c>
      <c r="B12" s="24"/>
      <c r="C12" s="48"/>
      <c r="D12" s="24"/>
      <c r="E12" s="38"/>
      <c r="F12" s="27"/>
      <c r="G12" s="27"/>
      <c r="H12" s="22"/>
      <c r="I12" s="46"/>
      <c r="J12" s="24"/>
      <c r="K12" s="46"/>
      <c r="L12" s="21">
        <v>11</v>
      </c>
    </row>
    <row r="13" spans="1:12" x14ac:dyDescent="0.25">
      <c r="A13" s="47" t="s">
        <v>122</v>
      </c>
      <c r="B13" s="24"/>
      <c r="C13" s="48"/>
      <c r="D13" s="24"/>
      <c r="E13" s="38"/>
      <c r="F13" s="27"/>
      <c r="G13" s="27"/>
      <c r="H13" s="22"/>
      <c r="I13" s="46"/>
      <c r="J13" s="24"/>
      <c r="K13" s="46"/>
      <c r="L13" s="21">
        <v>10</v>
      </c>
    </row>
    <row r="14" spans="1:12" x14ac:dyDescent="0.25">
      <c r="A14" s="47" t="s">
        <v>135</v>
      </c>
      <c r="B14" s="24"/>
      <c r="C14" s="48"/>
      <c r="D14" s="24"/>
      <c r="E14" s="38"/>
      <c r="F14" s="27"/>
      <c r="G14" s="27"/>
      <c r="H14" s="22"/>
      <c r="I14" s="46"/>
      <c r="J14" s="25"/>
      <c r="K14" s="25"/>
      <c r="L14" s="21">
        <v>9</v>
      </c>
    </row>
    <row r="15" spans="1:12" x14ac:dyDescent="0.25">
      <c r="A15" s="47" t="s">
        <v>136</v>
      </c>
      <c r="B15" s="24"/>
      <c r="C15" s="48"/>
      <c r="D15" s="24"/>
      <c r="E15" s="38"/>
      <c r="F15" s="27"/>
      <c r="G15" s="27"/>
      <c r="H15" s="22"/>
      <c r="I15" s="46"/>
      <c r="J15" s="25"/>
      <c r="K15" s="25"/>
      <c r="L15" s="21">
        <v>8</v>
      </c>
    </row>
    <row r="16" spans="1:12" x14ac:dyDescent="0.25">
      <c r="A16" s="47" t="s">
        <v>128</v>
      </c>
      <c r="B16" s="24"/>
      <c r="C16" s="48"/>
      <c r="D16" s="24"/>
      <c r="E16" s="38"/>
      <c r="F16" s="27"/>
      <c r="G16" s="27"/>
      <c r="H16" s="22"/>
      <c r="I16" s="46"/>
      <c r="J16" s="25"/>
      <c r="K16" s="25"/>
      <c r="L16" s="21">
        <v>7</v>
      </c>
    </row>
    <row r="17" spans="1:12" x14ac:dyDescent="0.25">
      <c r="A17" s="47" t="s">
        <v>137</v>
      </c>
      <c r="B17" s="24"/>
      <c r="C17" s="48"/>
      <c r="D17" s="24"/>
      <c r="E17" s="38"/>
      <c r="F17" s="27"/>
      <c r="G17" s="27"/>
      <c r="H17" s="22"/>
      <c r="I17" s="46"/>
      <c r="J17" s="25"/>
      <c r="K17" s="25"/>
      <c r="L17" s="21">
        <v>6</v>
      </c>
    </row>
    <row r="18" spans="1:12" x14ac:dyDescent="0.25">
      <c r="A18" s="47" t="s">
        <v>138</v>
      </c>
      <c r="B18" s="24"/>
      <c r="C18" s="48"/>
      <c r="D18" s="24"/>
      <c r="E18" s="38"/>
      <c r="F18" s="27"/>
      <c r="G18" s="27"/>
      <c r="H18" s="22"/>
      <c r="I18" s="46"/>
      <c r="J18" s="25"/>
      <c r="K18" s="25"/>
      <c r="L18" s="21">
        <v>5</v>
      </c>
    </row>
    <row r="19" spans="1:12" x14ac:dyDescent="0.25">
      <c r="A19" s="47" t="s">
        <v>139</v>
      </c>
      <c r="B19" s="22"/>
      <c r="C19" s="49"/>
      <c r="D19" s="22"/>
      <c r="E19" s="38"/>
      <c r="F19" s="27"/>
      <c r="G19" s="27"/>
      <c r="H19" s="22"/>
      <c r="I19" s="45"/>
      <c r="J19" s="23"/>
      <c r="K19" s="23"/>
      <c r="L19" s="44">
        <v>4</v>
      </c>
    </row>
    <row r="20" spans="1:12" x14ac:dyDescent="0.25">
      <c r="A20" s="47" t="s">
        <v>127</v>
      </c>
      <c r="B20" s="22"/>
      <c r="C20" s="49"/>
      <c r="D20" s="22"/>
      <c r="E20" s="38"/>
      <c r="F20" s="27"/>
      <c r="G20" s="27"/>
      <c r="H20" s="22"/>
      <c r="I20" s="45"/>
      <c r="J20" s="23"/>
      <c r="K20" s="23"/>
      <c r="L20" s="44">
        <v>3</v>
      </c>
    </row>
    <row r="21" spans="1:12" x14ac:dyDescent="0.25">
      <c r="A21" s="47" t="s">
        <v>140</v>
      </c>
      <c r="B21" s="22"/>
      <c r="C21" s="49"/>
      <c r="D21" s="22"/>
      <c r="E21" s="38"/>
      <c r="F21" s="27"/>
      <c r="G21" s="27"/>
      <c r="H21" s="22"/>
      <c r="I21" s="45"/>
      <c r="J21" s="23"/>
      <c r="K21" s="23"/>
      <c r="L21" s="44">
        <v>2</v>
      </c>
    </row>
    <row r="22" spans="1:12" x14ac:dyDescent="0.25">
      <c r="A22" s="47" t="s">
        <v>130</v>
      </c>
      <c r="B22" s="22"/>
      <c r="C22" s="49"/>
      <c r="D22" s="22"/>
      <c r="E22" s="38"/>
      <c r="F22" s="27"/>
      <c r="G22" s="27"/>
      <c r="H22" s="22"/>
      <c r="I22" s="45"/>
      <c r="J22" s="23"/>
      <c r="K22" s="23"/>
      <c r="L22" s="44">
        <v>1</v>
      </c>
    </row>
    <row r="23" spans="1:12" x14ac:dyDescent="0.25">
      <c r="A23" s="47" t="s">
        <v>141</v>
      </c>
      <c r="B23" s="22"/>
      <c r="C23" s="49"/>
      <c r="D23" s="22"/>
      <c r="E23" s="38"/>
      <c r="F23" s="27"/>
      <c r="G23" s="27"/>
      <c r="H23" s="22"/>
      <c r="I23" s="45"/>
      <c r="J23" s="23"/>
      <c r="K23" s="23"/>
      <c r="L23" s="44">
        <v>0</v>
      </c>
    </row>
    <row r="24" spans="1:12" x14ac:dyDescent="0.25">
      <c r="A24" s="47" t="s">
        <v>129</v>
      </c>
      <c r="B24" s="22"/>
      <c r="C24" s="49"/>
      <c r="D24" s="22"/>
      <c r="E24" s="38"/>
      <c r="F24" s="27"/>
      <c r="G24" s="27"/>
      <c r="H24" s="22"/>
      <c r="I24" s="45"/>
      <c r="J24" s="23"/>
      <c r="K24" s="23"/>
      <c r="L24" s="21">
        <v>0</v>
      </c>
    </row>
    <row r="25" spans="1:12" x14ac:dyDescent="0.25">
      <c r="A25" s="47" t="s">
        <v>116</v>
      </c>
      <c r="B25" s="22"/>
      <c r="C25" s="49"/>
      <c r="D25" s="22"/>
      <c r="E25" s="38"/>
      <c r="F25" s="27"/>
      <c r="G25" s="27"/>
      <c r="H25" s="22"/>
      <c r="I25" s="45"/>
      <c r="J25" s="23"/>
      <c r="K25" s="23"/>
      <c r="L25" s="44">
        <v>0</v>
      </c>
    </row>
    <row r="26" spans="1:12" x14ac:dyDescent="0.25">
      <c r="A26" s="47" t="s">
        <v>142</v>
      </c>
      <c r="B26" s="22"/>
      <c r="C26" s="49"/>
      <c r="D26" s="22"/>
      <c r="E26" s="38"/>
      <c r="F26" s="27"/>
      <c r="G26" s="27"/>
      <c r="H26" s="22"/>
      <c r="I26" s="45"/>
      <c r="J26" s="23"/>
      <c r="K26" s="23"/>
      <c r="L26" s="44">
        <v>0</v>
      </c>
    </row>
    <row r="27" spans="1:12" x14ac:dyDescent="0.25">
      <c r="A27" s="47" t="s">
        <v>121</v>
      </c>
      <c r="B27" s="22"/>
      <c r="C27" s="49"/>
      <c r="D27" s="22"/>
      <c r="E27" s="38"/>
      <c r="F27" s="27"/>
      <c r="G27" s="27"/>
      <c r="H27" s="22"/>
      <c r="I27" s="45"/>
      <c r="J27" s="23"/>
      <c r="K27" s="23"/>
      <c r="L27" s="44">
        <v>0</v>
      </c>
    </row>
    <row r="28" spans="1:12" x14ac:dyDescent="0.25">
      <c r="A28" s="47" t="s">
        <v>143</v>
      </c>
      <c r="B28" s="22"/>
      <c r="C28" s="49"/>
      <c r="D28" s="22"/>
      <c r="E28" s="38"/>
      <c r="F28" s="27"/>
      <c r="G28" s="27"/>
      <c r="H28" s="22"/>
      <c r="I28" s="45"/>
      <c r="J28" s="23"/>
      <c r="K28" s="23"/>
      <c r="L28" s="44">
        <v>0</v>
      </c>
    </row>
    <row r="29" spans="1:12" x14ac:dyDescent="0.25">
      <c r="A29" s="47" t="s">
        <v>144</v>
      </c>
      <c r="B29" s="22"/>
      <c r="C29" s="49"/>
      <c r="D29" s="22"/>
      <c r="E29" s="38"/>
      <c r="F29" s="27"/>
      <c r="G29" s="27"/>
      <c r="H29" s="22"/>
      <c r="I29" s="45"/>
      <c r="J29" s="23"/>
      <c r="K29" s="23"/>
      <c r="L29" s="44">
        <v>0</v>
      </c>
    </row>
    <row r="30" spans="1:12" x14ac:dyDescent="0.25">
      <c r="A30" s="47" t="s">
        <v>145</v>
      </c>
      <c r="B30" s="22"/>
      <c r="C30" s="49"/>
      <c r="D30" s="22"/>
      <c r="E30" s="38"/>
      <c r="F30" s="27"/>
      <c r="G30" s="27"/>
      <c r="H30" s="22"/>
      <c r="I30" s="45"/>
      <c r="J30" s="23"/>
      <c r="K30" s="23"/>
      <c r="L30" s="21">
        <v>0</v>
      </c>
    </row>
    <row r="31" spans="1:12" x14ac:dyDescent="0.25">
      <c r="A31" s="47" t="s">
        <v>126</v>
      </c>
      <c r="B31" s="22"/>
      <c r="C31" s="49"/>
      <c r="D31" s="22"/>
      <c r="E31" s="38"/>
      <c r="F31" s="27"/>
      <c r="G31" s="27"/>
      <c r="H31" s="22"/>
      <c r="I31" s="45"/>
      <c r="J31" s="23"/>
      <c r="K31" s="23"/>
      <c r="L31" s="44">
        <v>0</v>
      </c>
    </row>
    <row r="32" spans="1:12" x14ac:dyDescent="0.25">
      <c r="A32" s="47" t="s">
        <v>146</v>
      </c>
      <c r="B32" s="22"/>
      <c r="C32" s="49"/>
      <c r="D32" s="22"/>
      <c r="E32" s="38"/>
      <c r="F32" s="27"/>
      <c r="G32" s="27"/>
      <c r="H32" s="22"/>
      <c r="I32" s="45"/>
      <c r="J32" s="23"/>
      <c r="K32" s="23"/>
      <c r="L32" s="44">
        <v>0</v>
      </c>
    </row>
    <row r="33" spans="1:12" x14ac:dyDescent="0.25">
      <c r="A33" s="47" t="s">
        <v>125</v>
      </c>
      <c r="B33" s="22"/>
      <c r="C33" s="48"/>
      <c r="D33" s="22"/>
      <c r="E33" s="38"/>
      <c r="F33" s="27"/>
      <c r="G33" s="27"/>
      <c r="H33" s="22"/>
      <c r="I33" s="45"/>
      <c r="J33" s="23"/>
      <c r="K33" s="23"/>
      <c r="L33" s="44">
        <v>0</v>
      </c>
    </row>
    <row r="34" spans="1:12" x14ac:dyDescent="0.25">
      <c r="A34" s="47" t="s">
        <v>124</v>
      </c>
      <c r="B34" s="24"/>
      <c r="C34" s="48"/>
      <c r="D34" s="24"/>
      <c r="E34" s="38"/>
      <c r="F34" s="27"/>
      <c r="G34" s="27"/>
      <c r="H34" s="22"/>
      <c r="I34" s="46"/>
      <c r="J34" s="25"/>
      <c r="K34" s="25"/>
      <c r="L34" s="44">
        <v>0</v>
      </c>
    </row>
    <row r="35" spans="1:12" x14ac:dyDescent="0.25">
      <c r="A35" s="47" t="s">
        <v>123</v>
      </c>
      <c r="B35" s="22"/>
      <c r="C35" s="48"/>
      <c r="D35" s="22"/>
      <c r="E35" s="38"/>
      <c r="F35" s="27"/>
      <c r="G35" s="27"/>
      <c r="H35" s="22"/>
      <c r="I35" s="45"/>
      <c r="J35" s="23"/>
      <c r="K35" s="23"/>
      <c r="L35" s="44">
        <v>0</v>
      </c>
    </row>
    <row r="36" spans="1:12" x14ac:dyDescent="0.25">
      <c r="A36" s="47" t="s">
        <v>147</v>
      </c>
      <c r="B36" s="22"/>
      <c r="C36" s="48"/>
      <c r="D36" s="22"/>
      <c r="E36" s="38"/>
      <c r="F36" s="27"/>
      <c r="G36" s="27"/>
      <c r="H36" s="22"/>
      <c r="I36" s="45"/>
      <c r="J36" s="23"/>
      <c r="K36" s="23"/>
      <c r="L36" s="21">
        <v>0</v>
      </c>
    </row>
    <row r="37" spans="1:12" x14ac:dyDescent="0.25">
      <c r="A37" s="47" t="s">
        <v>114</v>
      </c>
      <c r="B37" s="22"/>
      <c r="C37" s="48"/>
      <c r="D37" s="22"/>
      <c r="E37" s="38"/>
      <c r="F37" s="27"/>
      <c r="G37" s="27"/>
      <c r="H37" s="22"/>
      <c r="I37" s="45"/>
      <c r="J37" s="23"/>
      <c r="K37" s="23"/>
      <c r="L37" s="44">
        <v>0</v>
      </c>
    </row>
    <row r="38" spans="1:12" x14ac:dyDescent="0.25">
      <c r="A38" s="47" t="s">
        <v>148</v>
      </c>
      <c r="B38" s="22"/>
      <c r="C38" s="48"/>
      <c r="D38" s="22"/>
      <c r="E38" s="38"/>
      <c r="F38" s="27"/>
      <c r="G38" s="27"/>
      <c r="H38" s="22"/>
      <c r="I38" s="45"/>
      <c r="J38" s="23"/>
      <c r="K38" s="23"/>
      <c r="L38" s="44">
        <v>0</v>
      </c>
    </row>
    <row r="39" spans="1:12" x14ac:dyDescent="0.25">
      <c r="A39" s="47" t="s">
        <v>149</v>
      </c>
      <c r="B39" s="22"/>
      <c r="C39" s="48"/>
      <c r="D39" s="22"/>
      <c r="E39" s="38"/>
      <c r="F39" s="27"/>
      <c r="G39" s="27"/>
      <c r="H39" s="22"/>
      <c r="I39" s="45"/>
      <c r="J39" s="23"/>
      <c r="K39" s="23"/>
      <c r="L39" s="44">
        <v>0</v>
      </c>
    </row>
    <row r="40" spans="1:12" x14ac:dyDescent="0.25">
      <c r="A40" s="47" t="s">
        <v>150</v>
      </c>
      <c r="B40" s="22"/>
      <c r="C40" s="48"/>
      <c r="D40" s="22"/>
      <c r="E40" s="38"/>
      <c r="F40" s="27"/>
      <c r="G40" s="27"/>
      <c r="H40" s="22"/>
      <c r="I40" s="45"/>
      <c r="J40" s="23"/>
      <c r="K40" s="23"/>
      <c r="L40" s="44">
        <v>0</v>
      </c>
    </row>
    <row r="41" spans="1:12" x14ac:dyDescent="0.25">
      <c r="A41" s="47" t="s">
        <v>151</v>
      </c>
      <c r="B41" s="22"/>
      <c r="C41" s="48"/>
      <c r="D41" s="22"/>
      <c r="E41" s="38"/>
      <c r="F41" s="27"/>
      <c r="G41" s="27"/>
      <c r="H41" s="22"/>
      <c r="I41" s="45"/>
      <c r="J41" s="23"/>
      <c r="K41" s="23"/>
      <c r="L41" s="44">
        <v>0</v>
      </c>
    </row>
    <row r="42" spans="1:12" x14ac:dyDescent="0.25">
      <c r="A42" s="47" t="s">
        <v>152</v>
      </c>
      <c r="B42" s="22"/>
      <c r="C42" s="48"/>
      <c r="D42" s="22"/>
      <c r="E42" s="38"/>
      <c r="F42" s="27"/>
      <c r="G42" s="27"/>
      <c r="H42" s="22"/>
      <c r="I42" s="45"/>
      <c r="J42" s="23"/>
      <c r="K42" s="23"/>
      <c r="L42" s="21">
        <v>0</v>
      </c>
    </row>
    <row r="43" spans="1:12" ht="2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</sheetData>
  <protectedRanges>
    <protectedRange sqref="L2 I43:K43 A43:G43 M1:XFD30 A3:L42" name="Intervalo1"/>
    <protectedRange sqref="A2:I2" name="Intervalo1_2"/>
  </protectedRanges>
  <mergeCells count="2">
    <mergeCell ref="A1:L1"/>
    <mergeCell ref="A43:L43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>
      <selection sqref="A1:L1"/>
    </sheetView>
  </sheetViews>
  <sheetFormatPr defaultColWidth="8" defaultRowHeight="12.75" x14ac:dyDescent="0.25"/>
  <cols>
    <col min="1" max="1" width="2.7109375" style="6" bestFit="1" customWidth="1"/>
    <col min="2" max="2" width="14" style="6" bestFit="1" customWidth="1"/>
    <col min="3" max="3" width="7" style="6" bestFit="1" customWidth="1"/>
    <col min="4" max="4" width="37.42578125" style="6" bestFit="1" customWidth="1"/>
    <col min="5" max="5" width="13.28515625" style="6" bestFit="1" customWidth="1"/>
    <col min="6" max="6" width="37.42578125" style="6" bestFit="1" customWidth="1"/>
    <col min="7" max="7" width="6" style="6" bestFit="1" customWidth="1"/>
    <col min="8" max="8" width="6.5703125" style="6" bestFit="1" customWidth="1"/>
    <col min="9" max="9" width="8.28515625" style="6" bestFit="1" customWidth="1"/>
    <col min="10" max="10" width="6.85546875" style="6" bestFit="1" customWidth="1"/>
    <col min="11" max="11" width="8.5703125" style="6" bestFit="1" customWidth="1"/>
    <col min="12" max="12" width="4" style="1" bestFit="1" customWidth="1"/>
    <col min="13" max="16384" width="8" style="6"/>
  </cols>
  <sheetData>
    <row r="1" spans="1:12" ht="27.75" x14ac:dyDescent="0.25">
      <c r="A1" s="53" t="s">
        <v>170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x14ac:dyDescent="0.25">
      <c r="A2" s="20" t="s">
        <v>131</v>
      </c>
      <c r="B2" s="20" t="s">
        <v>1</v>
      </c>
      <c r="C2" s="20" t="s">
        <v>132</v>
      </c>
      <c r="D2" s="20" t="s">
        <v>4</v>
      </c>
      <c r="E2" s="20" t="s">
        <v>160</v>
      </c>
      <c r="F2" s="20" t="s">
        <v>4</v>
      </c>
      <c r="G2" s="20" t="s">
        <v>3</v>
      </c>
      <c r="H2" s="20" t="s">
        <v>133</v>
      </c>
      <c r="I2" s="20" t="s">
        <v>161</v>
      </c>
      <c r="J2" s="20" t="s">
        <v>134</v>
      </c>
      <c r="K2" s="20" t="s">
        <v>162</v>
      </c>
      <c r="L2" s="26" t="s">
        <v>107</v>
      </c>
    </row>
    <row r="3" spans="1:12" x14ac:dyDescent="0.25">
      <c r="A3" s="47" t="s">
        <v>109</v>
      </c>
      <c r="B3" s="22"/>
      <c r="C3" s="48"/>
      <c r="D3" s="22"/>
      <c r="E3" s="38"/>
      <c r="F3" s="27"/>
      <c r="G3" s="27"/>
      <c r="H3" s="22"/>
      <c r="I3" s="45"/>
      <c r="J3" s="22"/>
      <c r="K3" s="45"/>
      <c r="L3" s="21">
        <v>30</v>
      </c>
    </row>
    <row r="4" spans="1:12" x14ac:dyDescent="0.25">
      <c r="A4" s="47" t="s">
        <v>110</v>
      </c>
      <c r="B4" s="22"/>
      <c r="C4" s="48"/>
      <c r="D4" s="22"/>
      <c r="E4" s="38"/>
      <c r="F4" s="27"/>
      <c r="G4" s="27"/>
      <c r="H4" s="22"/>
      <c r="I4" s="45"/>
      <c r="J4" s="22"/>
      <c r="K4" s="45"/>
      <c r="L4" s="21">
        <v>27</v>
      </c>
    </row>
    <row r="5" spans="1:12" x14ac:dyDescent="0.25">
      <c r="A5" s="47" t="s">
        <v>111</v>
      </c>
      <c r="B5" s="22"/>
      <c r="C5" s="48"/>
      <c r="D5" s="22"/>
      <c r="E5" s="38"/>
      <c r="F5" s="27"/>
      <c r="G5" s="27"/>
      <c r="H5" s="22"/>
      <c r="I5" s="45"/>
      <c r="J5" s="22"/>
      <c r="K5" s="45"/>
      <c r="L5" s="21">
        <v>25</v>
      </c>
    </row>
    <row r="6" spans="1:12" x14ac:dyDescent="0.25">
      <c r="A6" s="47" t="s">
        <v>112</v>
      </c>
      <c r="B6" s="22"/>
      <c r="C6" s="48"/>
      <c r="D6" s="22"/>
      <c r="E6" s="38"/>
      <c r="F6" s="27"/>
      <c r="G6" s="27"/>
      <c r="H6" s="22"/>
      <c r="I6" s="45"/>
      <c r="J6" s="22"/>
      <c r="K6" s="45"/>
      <c r="L6" s="21">
        <v>23</v>
      </c>
    </row>
    <row r="7" spans="1:12" x14ac:dyDescent="0.25">
      <c r="A7" s="47" t="s">
        <v>113</v>
      </c>
      <c r="B7" s="22"/>
      <c r="C7" s="48"/>
      <c r="D7" s="22"/>
      <c r="E7" s="38"/>
      <c r="F7" s="27"/>
      <c r="G7" s="27"/>
      <c r="H7" s="22"/>
      <c r="I7" s="45"/>
      <c r="J7" s="22"/>
      <c r="K7" s="45"/>
      <c r="L7" s="21">
        <v>21</v>
      </c>
    </row>
    <row r="8" spans="1:12" x14ac:dyDescent="0.25">
      <c r="A8" s="47" t="s">
        <v>115</v>
      </c>
      <c r="B8" s="22"/>
      <c r="C8" s="48"/>
      <c r="D8" s="22"/>
      <c r="E8" s="38"/>
      <c r="F8" s="27"/>
      <c r="G8" s="27"/>
      <c r="H8" s="22"/>
      <c r="I8" s="45"/>
      <c r="J8" s="22"/>
      <c r="K8" s="45"/>
      <c r="L8" s="21">
        <v>19</v>
      </c>
    </row>
    <row r="9" spans="1:12" x14ac:dyDescent="0.25">
      <c r="A9" s="47" t="s">
        <v>117</v>
      </c>
      <c r="B9" s="22"/>
      <c r="C9" s="48"/>
      <c r="D9" s="22"/>
      <c r="E9" s="38"/>
      <c r="F9" s="27"/>
      <c r="G9" s="27"/>
      <c r="H9" s="22"/>
      <c r="I9" s="45"/>
      <c r="J9" s="22"/>
      <c r="K9" s="45"/>
      <c r="L9" s="21">
        <v>17</v>
      </c>
    </row>
    <row r="10" spans="1:12" x14ac:dyDescent="0.25">
      <c r="A10" s="47" t="s">
        <v>119</v>
      </c>
      <c r="B10" s="24"/>
      <c r="C10" s="48"/>
      <c r="D10" s="24"/>
      <c r="E10" s="38"/>
      <c r="F10" s="27"/>
      <c r="G10" s="27"/>
      <c r="H10" s="22"/>
      <c r="I10" s="46"/>
      <c r="J10" s="24"/>
      <c r="K10" s="46"/>
      <c r="L10" s="21">
        <v>15</v>
      </c>
    </row>
    <row r="11" spans="1:12" x14ac:dyDescent="0.25">
      <c r="A11" s="47" t="s">
        <v>120</v>
      </c>
      <c r="B11" s="24"/>
      <c r="C11" s="48"/>
      <c r="D11" s="24"/>
      <c r="E11" s="38"/>
      <c r="F11" s="27"/>
      <c r="G11" s="27"/>
      <c r="H11" s="22"/>
      <c r="I11" s="46"/>
      <c r="J11" s="24"/>
      <c r="K11" s="46"/>
      <c r="L11" s="21">
        <v>13</v>
      </c>
    </row>
    <row r="12" spans="1:12" x14ac:dyDescent="0.25">
      <c r="A12" s="47" t="s">
        <v>118</v>
      </c>
      <c r="B12" s="24"/>
      <c r="C12" s="48"/>
      <c r="D12" s="24"/>
      <c r="E12" s="38"/>
      <c r="F12" s="27"/>
      <c r="G12" s="27"/>
      <c r="H12" s="22"/>
      <c r="I12" s="46"/>
      <c r="J12" s="24"/>
      <c r="K12" s="46"/>
      <c r="L12" s="21">
        <v>11</v>
      </c>
    </row>
    <row r="13" spans="1:12" x14ac:dyDescent="0.25">
      <c r="A13" s="47" t="s">
        <v>122</v>
      </c>
      <c r="B13" s="24"/>
      <c r="C13" s="48"/>
      <c r="D13" s="24"/>
      <c r="E13" s="38"/>
      <c r="F13" s="27"/>
      <c r="G13" s="27"/>
      <c r="H13" s="22"/>
      <c r="I13" s="46"/>
      <c r="J13" s="24"/>
      <c r="K13" s="46"/>
      <c r="L13" s="21">
        <v>10</v>
      </c>
    </row>
    <row r="14" spans="1:12" x14ac:dyDescent="0.25">
      <c r="A14" s="47" t="s">
        <v>135</v>
      </c>
      <c r="B14" s="24"/>
      <c r="C14" s="48"/>
      <c r="D14" s="24"/>
      <c r="E14" s="38"/>
      <c r="F14" s="27"/>
      <c r="G14" s="27"/>
      <c r="H14" s="22"/>
      <c r="I14" s="46"/>
      <c r="J14" s="25"/>
      <c r="K14" s="25"/>
      <c r="L14" s="21">
        <v>9</v>
      </c>
    </row>
    <row r="15" spans="1:12" x14ac:dyDescent="0.25">
      <c r="A15" s="47" t="s">
        <v>136</v>
      </c>
      <c r="B15" s="24"/>
      <c r="C15" s="48"/>
      <c r="D15" s="24"/>
      <c r="E15" s="38"/>
      <c r="F15" s="27"/>
      <c r="G15" s="27"/>
      <c r="H15" s="22"/>
      <c r="I15" s="46"/>
      <c r="J15" s="25"/>
      <c r="K15" s="25"/>
      <c r="L15" s="21">
        <v>8</v>
      </c>
    </row>
    <row r="16" spans="1:12" x14ac:dyDescent="0.25">
      <c r="A16" s="47" t="s">
        <v>128</v>
      </c>
      <c r="B16" s="24"/>
      <c r="C16" s="48"/>
      <c r="D16" s="24"/>
      <c r="E16" s="38"/>
      <c r="F16" s="27"/>
      <c r="G16" s="27"/>
      <c r="H16" s="22"/>
      <c r="I16" s="46"/>
      <c r="J16" s="25"/>
      <c r="K16" s="25"/>
      <c r="L16" s="21">
        <v>7</v>
      </c>
    </row>
    <row r="17" spans="1:12" x14ac:dyDescent="0.25">
      <c r="A17" s="47" t="s">
        <v>137</v>
      </c>
      <c r="B17" s="24"/>
      <c r="C17" s="48"/>
      <c r="D17" s="24"/>
      <c r="E17" s="38"/>
      <c r="F17" s="27"/>
      <c r="G17" s="27"/>
      <c r="H17" s="22"/>
      <c r="I17" s="46"/>
      <c r="J17" s="25"/>
      <c r="K17" s="25"/>
      <c r="L17" s="21">
        <v>6</v>
      </c>
    </row>
    <row r="18" spans="1:12" x14ac:dyDescent="0.25">
      <c r="A18" s="47" t="s">
        <v>138</v>
      </c>
      <c r="B18" s="24"/>
      <c r="C18" s="48"/>
      <c r="D18" s="24"/>
      <c r="E18" s="38"/>
      <c r="F18" s="27"/>
      <c r="G18" s="27"/>
      <c r="H18" s="22"/>
      <c r="I18" s="46"/>
      <c r="J18" s="25"/>
      <c r="K18" s="25"/>
      <c r="L18" s="21">
        <v>5</v>
      </c>
    </row>
    <row r="19" spans="1:12" x14ac:dyDescent="0.25">
      <c r="A19" s="47" t="s">
        <v>139</v>
      </c>
      <c r="B19" s="22"/>
      <c r="C19" s="49"/>
      <c r="D19" s="22"/>
      <c r="E19" s="38"/>
      <c r="F19" s="27"/>
      <c r="G19" s="27"/>
      <c r="H19" s="22"/>
      <c r="I19" s="45"/>
      <c r="J19" s="23"/>
      <c r="K19" s="23"/>
      <c r="L19" s="44">
        <v>4</v>
      </c>
    </row>
    <row r="20" spans="1:12" x14ac:dyDescent="0.25">
      <c r="A20" s="47" t="s">
        <v>127</v>
      </c>
      <c r="B20" s="22"/>
      <c r="C20" s="49"/>
      <c r="D20" s="22"/>
      <c r="E20" s="38"/>
      <c r="F20" s="27"/>
      <c r="G20" s="27"/>
      <c r="H20" s="22"/>
      <c r="I20" s="45"/>
      <c r="J20" s="23"/>
      <c r="K20" s="23"/>
      <c r="L20" s="44">
        <v>3</v>
      </c>
    </row>
    <row r="21" spans="1:12" x14ac:dyDescent="0.25">
      <c r="A21" s="47" t="s">
        <v>140</v>
      </c>
      <c r="B21" s="22"/>
      <c r="C21" s="49"/>
      <c r="D21" s="22"/>
      <c r="E21" s="38"/>
      <c r="F21" s="27"/>
      <c r="G21" s="27"/>
      <c r="H21" s="22"/>
      <c r="I21" s="45"/>
      <c r="J21" s="23"/>
      <c r="K21" s="23"/>
      <c r="L21" s="44">
        <v>2</v>
      </c>
    </row>
    <row r="22" spans="1:12" x14ac:dyDescent="0.25">
      <c r="A22" s="47" t="s">
        <v>130</v>
      </c>
      <c r="B22" s="22"/>
      <c r="C22" s="49"/>
      <c r="D22" s="22"/>
      <c r="E22" s="38"/>
      <c r="F22" s="27"/>
      <c r="G22" s="27"/>
      <c r="H22" s="22"/>
      <c r="I22" s="45"/>
      <c r="J22" s="23"/>
      <c r="K22" s="23"/>
      <c r="L22" s="44">
        <v>1</v>
      </c>
    </row>
    <row r="23" spans="1:12" x14ac:dyDescent="0.25">
      <c r="A23" s="47" t="s">
        <v>141</v>
      </c>
      <c r="B23" s="22"/>
      <c r="C23" s="49"/>
      <c r="D23" s="22"/>
      <c r="E23" s="38"/>
      <c r="F23" s="27"/>
      <c r="G23" s="27"/>
      <c r="H23" s="22"/>
      <c r="I23" s="45"/>
      <c r="J23" s="23"/>
      <c r="K23" s="23"/>
      <c r="L23" s="44">
        <v>0</v>
      </c>
    </row>
    <row r="24" spans="1:12" x14ac:dyDescent="0.25">
      <c r="A24" s="47" t="s">
        <v>129</v>
      </c>
      <c r="B24" s="22"/>
      <c r="C24" s="49"/>
      <c r="D24" s="22"/>
      <c r="E24" s="38"/>
      <c r="F24" s="27"/>
      <c r="G24" s="27"/>
      <c r="H24" s="22"/>
      <c r="I24" s="45"/>
      <c r="J24" s="23"/>
      <c r="K24" s="23"/>
      <c r="L24" s="21">
        <v>0</v>
      </c>
    </row>
    <row r="25" spans="1:12" x14ac:dyDescent="0.25">
      <c r="A25" s="47" t="s">
        <v>116</v>
      </c>
      <c r="B25" s="22"/>
      <c r="C25" s="49"/>
      <c r="D25" s="22"/>
      <c r="E25" s="38"/>
      <c r="F25" s="27"/>
      <c r="G25" s="27"/>
      <c r="H25" s="22"/>
      <c r="I25" s="45"/>
      <c r="J25" s="23"/>
      <c r="K25" s="23"/>
      <c r="L25" s="44">
        <v>0</v>
      </c>
    </row>
    <row r="26" spans="1:12" x14ac:dyDescent="0.25">
      <c r="A26" s="47" t="s">
        <v>142</v>
      </c>
      <c r="B26" s="22"/>
      <c r="C26" s="49"/>
      <c r="D26" s="22"/>
      <c r="E26" s="38"/>
      <c r="F26" s="27"/>
      <c r="G26" s="27"/>
      <c r="H26" s="22"/>
      <c r="I26" s="45"/>
      <c r="J26" s="23"/>
      <c r="K26" s="23"/>
      <c r="L26" s="44">
        <v>0</v>
      </c>
    </row>
    <row r="27" spans="1:12" x14ac:dyDescent="0.25">
      <c r="A27" s="47" t="s">
        <v>121</v>
      </c>
      <c r="B27" s="22"/>
      <c r="C27" s="49"/>
      <c r="D27" s="22"/>
      <c r="E27" s="38"/>
      <c r="F27" s="27"/>
      <c r="G27" s="27"/>
      <c r="H27" s="22"/>
      <c r="I27" s="45"/>
      <c r="J27" s="23"/>
      <c r="K27" s="23"/>
      <c r="L27" s="44">
        <v>0</v>
      </c>
    </row>
    <row r="28" spans="1:12" x14ac:dyDescent="0.25">
      <c r="A28" s="47" t="s">
        <v>143</v>
      </c>
      <c r="B28" s="22"/>
      <c r="C28" s="49"/>
      <c r="D28" s="22"/>
      <c r="E28" s="38"/>
      <c r="F28" s="27"/>
      <c r="G28" s="27"/>
      <c r="H28" s="22"/>
      <c r="I28" s="45"/>
      <c r="J28" s="23"/>
      <c r="K28" s="23"/>
      <c r="L28" s="44">
        <v>0</v>
      </c>
    </row>
    <row r="29" spans="1:12" x14ac:dyDescent="0.25">
      <c r="A29" s="47" t="s">
        <v>144</v>
      </c>
      <c r="B29" s="22"/>
      <c r="C29" s="49"/>
      <c r="D29" s="22"/>
      <c r="E29" s="38"/>
      <c r="F29" s="27"/>
      <c r="G29" s="27"/>
      <c r="H29" s="22"/>
      <c r="I29" s="45"/>
      <c r="J29" s="23"/>
      <c r="K29" s="23"/>
      <c r="L29" s="44">
        <v>0</v>
      </c>
    </row>
    <row r="30" spans="1:12" x14ac:dyDescent="0.25">
      <c r="A30" s="47" t="s">
        <v>145</v>
      </c>
      <c r="B30" s="22"/>
      <c r="C30" s="49"/>
      <c r="D30" s="22"/>
      <c r="E30" s="38"/>
      <c r="F30" s="27"/>
      <c r="G30" s="27"/>
      <c r="H30" s="22"/>
      <c r="I30" s="45"/>
      <c r="J30" s="23"/>
      <c r="K30" s="23"/>
      <c r="L30" s="21">
        <v>0</v>
      </c>
    </row>
    <row r="31" spans="1:12" x14ac:dyDescent="0.25">
      <c r="A31" s="47" t="s">
        <v>126</v>
      </c>
      <c r="B31" s="22"/>
      <c r="C31" s="49"/>
      <c r="D31" s="22"/>
      <c r="E31" s="38"/>
      <c r="F31" s="27"/>
      <c r="G31" s="27"/>
      <c r="H31" s="22"/>
      <c r="I31" s="45"/>
      <c r="J31" s="23"/>
      <c r="K31" s="23"/>
      <c r="L31" s="44">
        <v>0</v>
      </c>
    </row>
    <row r="32" spans="1:12" x14ac:dyDescent="0.25">
      <c r="A32" s="47" t="s">
        <v>146</v>
      </c>
      <c r="B32" s="22"/>
      <c r="C32" s="49"/>
      <c r="D32" s="22"/>
      <c r="E32" s="38"/>
      <c r="F32" s="27"/>
      <c r="G32" s="27"/>
      <c r="H32" s="22"/>
      <c r="I32" s="45"/>
      <c r="J32" s="23"/>
      <c r="K32" s="23"/>
      <c r="L32" s="44">
        <v>0</v>
      </c>
    </row>
    <row r="33" spans="1:12" x14ac:dyDescent="0.25">
      <c r="A33" s="47" t="s">
        <v>125</v>
      </c>
      <c r="B33" s="22"/>
      <c r="C33" s="48"/>
      <c r="D33" s="22"/>
      <c r="E33" s="38"/>
      <c r="F33" s="27"/>
      <c r="G33" s="27"/>
      <c r="H33" s="22"/>
      <c r="I33" s="45"/>
      <c r="J33" s="23"/>
      <c r="K33" s="23"/>
      <c r="L33" s="44">
        <v>0</v>
      </c>
    </row>
    <row r="34" spans="1:12" x14ac:dyDescent="0.25">
      <c r="A34" s="47" t="s">
        <v>124</v>
      </c>
      <c r="B34" s="24"/>
      <c r="C34" s="48"/>
      <c r="D34" s="24"/>
      <c r="E34" s="38"/>
      <c r="F34" s="27"/>
      <c r="G34" s="27"/>
      <c r="H34" s="22"/>
      <c r="I34" s="46"/>
      <c r="J34" s="25"/>
      <c r="K34" s="25"/>
      <c r="L34" s="44">
        <v>0</v>
      </c>
    </row>
    <row r="35" spans="1:12" x14ac:dyDescent="0.25">
      <c r="A35" s="47" t="s">
        <v>123</v>
      </c>
      <c r="B35" s="22"/>
      <c r="C35" s="48"/>
      <c r="D35" s="22"/>
      <c r="E35" s="38"/>
      <c r="F35" s="27"/>
      <c r="G35" s="27"/>
      <c r="H35" s="22"/>
      <c r="I35" s="45"/>
      <c r="J35" s="23"/>
      <c r="K35" s="23"/>
      <c r="L35" s="44">
        <v>0</v>
      </c>
    </row>
    <row r="36" spans="1:12" x14ac:dyDescent="0.25">
      <c r="A36" s="47" t="s">
        <v>147</v>
      </c>
      <c r="B36" s="22"/>
      <c r="C36" s="48"/>
      <c r="D36" s="22"/>
      <c r="E36" s="38"/>
      <c r="F36" s="27"/>
      <c r="G36" s="27"/>
      <c r="H36" s="22"/>
      <c r="I36" s="45"/>
      <c r="J36" s="23"/>
      <c r="K36" s="23"/>
      <c r="L36" s="21">
        <v>0</v>
      </c>
    </row>
    <row r="37" spans="1:12" x14ac:dyDescent="0.25">
      <c r="A37" s="47" t="s">
        <v>114</v>
      </c>
      <c r="B37" s="22"/>
      <c r="C37" s="48"/>
      <c r="D37" s="22"/>
      <c r="E37" s="38"/>
      <c r="F37" s="27"/>
      <c r="G37" s="27"/>
      <c r="H37" s="22"/>
      <c r="I37" s="45"/>
      <c r="J37" s="23"/>
      <c r="K37" s="23"/>
      <c r="L37" s="44">
        <v>0</v>
      </c>
    </row>
    <row r="38" spans="1:12" x14ac:dyDescent="0.25">
      <c r="A38" s="47" t="s">
        <v>148</v>
      </c>
      <c r="B38" s="22"/>
      <c r="C38" s="48"/>
      <c r="D38" s="22"/>
      <c r="E38" s="38"/>
      <c r="F38" s="27"/>
      <c r="G38" s="27"/>
      <c r="H38" s="22"/>
      <c r="I38" s="45"/>
      <c r="J38" s="23"/>
      <c r="K38" s="23"/>
      <c r="L38" s="44">
        <v>0</v>
      </c>
    </row>
    <row r="39" spans="1:12" x14ac:dyDescent="0.25">
      <c r="A39" s="47" t="s">
        <v>149</v>
      </c>
      <c r="B39" s="22"/>
      <c r="C39" s="48"/>
      <c r="D39" s="22"/>
      <c r="E39" s="38"/>
      <c r="F39" s="27"/>
      <c r="G39" s="27"/>
      <c r="H39" s="22"/>
      <c r="I39" s="45"/>
      <c r="J39" s="23"/>
      <c r="K39" s="23"/>
      <c r="L39" s="44">
        <v>0</v>
      </c>
    </row>
    <row r="40" spans="1:12" x14ac:dyDescent="0.25">
      <c r="A40" s="47" t="s">
        <v>150</v>
      </c>
      <c r="B40" s="22"/>
      <c r="C40" s="48"/>
      <c r="D40" s="22"/>
      <c r="E40" s="38"/>
      <c r="F40" s="27"/>
      <c r="G40" s="27"/>
      <c r="H40" s="22"/>
      <c r="I40" s="45"/>
      <c r="J40" s="23"/>
      <c r="K40" s="23"/>
      <c r="L40" s="44">
        <v>0</v>
      </c>
    </row>
    <row r="41" spans="1:12" x14ac:dyDescent="0.25">
      <c r="A41" s="47" t="s">
        <v>151</v>
      </c>
      <c r="B41" s="22"/>
      <c r="C41" s="48"/>
      <c r="D41" s="22"/>
      <c r="E41" s="38"/>
      <c r="F41" s="27"/>
      <c r="G41" s="27"/>
      <c r="H41" s="22"/>
      <c r="I41" s="45"/>
      <c r="J41" s="23"/>
      <c r="K41" s="23"/>
      <c r="L41" s="44">
        <v>0</v>
      </c>
    </row>
    <row r="42" spans="1:12" x14ac:dyDescent="0.25">
      <c r="A42" s="47" t="s">
        <v>152</v>
      </c>
      <c r="B42" s="22"/>
      <c r="C42" s="48"/>
      <c r="D42" s="22"/>
      <c r="E42" s="38"/>
      <c r="F42" s="27"/>
      <c r="G42" s="27"/>
      <c r="H42" s="22"/>
      <c r="I42" s="45"/>
      <c r="J42" s="23"/>
      <c r="K42" s="23"/>
      <c r="L42" s="21">
        <v>0</v>
      </c>
    </row>
    <row r="43" spans="1:12" ht="21" x14ac:dyDescent="0.2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</row>
  </sheetData>
  <protectedRanges>
    <protectedRange sqref="L2 I43:K43 A43:G43 M1:XFD30 A3:L42" name="Intervalo1"/>
    <protectedRange sqref="A2:I2" name="Intervalo1_2"/>
  </protectedRanges>
  <mergeCells count="2">
    <mergeCell ref="A1:L1"/>
    <mergeCell ref="A43:L43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11</vt:i4>
      </vt:variant>
      <vt:variant>
        <vt:lpstr>Intervalos com nome</vt:lpstr>
      </vt:variant>
      <vt:variant>
        <vt:i4>2</vt:i4>
      </vt:variant>
    </vt:vector>
  </HeadingPairs>
  <TitlesOfParts>
    <vt:vector size="13" baseType="lpstr">
      <vt:lpstr>Classificação</vt:lpstr>
      <vt:lpstr>Interlagos Kart 3</vt:lpstr>
      <vt:lpstr>Londrina Kart 1</vt:lpstr>
      <vt:lpstr>Ortona Kart 1</vt:lpstr>
      <vt:lpstr>Floripa Kart 4</vt:lpstr>
      <vt:lpstr>Granja Viana 1</vt:lpstr>
      <vt:lpstr>Londrina Kart 2</vt:lpstr>
      <vt:lpstr>Interlagos Kart 1</vt:lpstr>
      <vt:lpstr>Braga Kart 1</vt:lpstr>
      <vt:lpstr>Inscritos</vt:lpstr>
      <vt:lpstr>Config</vt:lpstr>
      <vt:lpstr>Classificação!Área_de_Impressão</vt:lpstr>
      <vt:lpstr>'Interlagos Kart 3'!Área_de_Impressão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GTO'15</dc:title>
  <dc:creator>Miguel Cabral</dc:creator>
  <cp:lastModifiedBy>Carlos Carvalho</cp:lastModifiedBy>
  <cp:lastPrinted>2015-02-05T11:34:22Z</cp:lastPrinted>
  <dcterms:created xsi:type="dcterms:W3CDTF">2014-03-08T15:29:20Z</dcterms:created>
  <dcterms:modified xsi:type="dcterms:W3CDTF">2015-08-23T20:45:56Z</dcterms:modified>
</cp:coreProperties>
</file>